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lientes" sheetId="2" state="visible" r:id="rId2"/>
    <sheet name="Prestamos" sheetId="3" state="visible" r:id="rId3"/>
    <sheet name="Pagos" sheetId="4" state="visible" r:id="rId4"/>
    <sheet name="Resume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$&quot;#,##0"/>
  </numFmts>
  <fonts count="10">
    <font>
      <name val="Calibri"/>
      <family val="2"/>
      <color theme="1"/>
      <sz val="11"/>
      <scheme val="minor"/>
    </font>
    <font>
      <name val="Calibri"/>
      <b val="1"/>
      <color rgb="0007080D"/>
      <sz val="18"/>
    </font>
    <font>
      <name val="Calibri"/>
      <color rgb="005F6270"/>
      <sz val="10"/>
    </font>
    <font>
      <name val="Calibri"/>
      <b val="1"/>
      <color rgb="005B4DFF"/>
      <sz val="12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0"/>
    </font>
    <font>
      <name val="Calibri"/>
      <b val="1"/>
      <color rgb="0007080D"/>
      <sz val="13"/>
    </font>
    <font>
      <name val="Calibri"/>
      <b val="1"/>
      <color rgb="005B4DFF"/>
      <sz val="13"/>
    </font>
    <font>
      <name val="Calibri"/>
      <color rgb="005B4DFF"/>
      <sz val="11"/>
      <u val="single"/>
    </font>
  </fonts>
  <fills count="6">
    <fill>
      <patternFill/>
    </fill>
    <fill>
      <patternFill patternType="gray125"/>
    </fill>
    <fill>
      <patternFill patternType="solid">
        <fgColor rgb="0007080D"/>
      </patternFill>
    </fill>
    <fill>
      <patternFill patternType="solid">
        <fgColor rgb="005B4DFF"/>
      </patternFill>
    </fill>
    <fill>
      <patternFill patternType="solid">
        <fgColor rgb="00F1F0FF"/>
      </patternFill>
    </fill>
    <fill>
      <patternFill patternType="solid">
        <fgColor rgb="00F4F5F8"/>
      </patternFill>
    </fill>
  </fills>
  <borders count="2">
    <border>
      <left/>
      <right/>
      <top/>
      <bottom/>
      <diagonal/>
    </border>
    <border>
      <left style="thin">
        <color rgb="00DDDFE6"/>
      </left>
      <right style="thin">
        <color rgb="00DDDFE6"/>
      </right>
      <top style="thin">
        <color rgb="00DDDFE6"/>
      </top>
      <bottom style="thin">
        <color rgb="00DDDF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0" fontId="0" fillId="0" borderId="1" pivotButton="0" quotePrefix="0" xfId="0"/>
    <xf numFmtId="166" fontId="0" fillId="4" borderId="1" pivotButton="0" quotePrefix="0" xfId="0"/>
    <xf numFmtId="0" fontId="0" fillId="4" borderId="1" pivotButton="0" quotePrefix="0" xfId="0"/>
    <xf numFmtId="165" fontId="0" fillId="0" borderId="0" pivotButton="0" quotePrefix="0" xfId="0"/>
    <xf numFmtId="0" fontId="0" fillId="4" borderId="0" pivotButton="0" quotePrefix="0" xfId="0"/>
    <xf numFmtId="166" fontId="0" fillId="0" borderId="0" pivotButton="0" quotePrefix="0" xfId="0"/>
    <xf numFmtId="0" fontId="4" fillId="5" borderId="1" pivotButton="0" quotePrefix="0" xfId="0"/>
    <xf numFmtId="166" fontId="7" fillId="0" borderId="1" pivotButton="0" quotePrefix="0" xfId="0"/>
    <xf numFmtId="166" fontId="8" fillId="0" borderId="1" pivotButton="0" quotePrefix="0" xfId="0"/>
    <xf numFmtId="1" fontId="7" fillId="0" borderId="1" pivotButton="0" quotePrefix="0" xfId="0"/>
    <xf numFmtId="1" fontId="8" fillId="0" borderId="1" pivotButton="0" quotePrefix="0" xfId="0"/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bgColor rgb="00FEE4E2"/>
        </patternFill>
      </fill>
    </dxf>
    <dxf>
      <font>
        <b val="1"/>
        <color rgb="00067647"/>
      </font>
      <fill>
        <patternFill patternType="solid">
          <bgColor rgb="00D1FADF"/>
        </patternFill>
      </fill>
    </dxf>
    <dxf>
      <font>
        <b val="1"/>
        <color rgb="005F627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restami.co/sign-up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prestami.co/sign-up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8" customHeight="1">
      <c r="A1" s="1" t="inlineStr">
        <is>
          <t>Control de préstamos</t>
        </is>
      </c>
    </row>
    <row r="2">
      <c r="A2" s="2" t="inlineStr">
        <is>
          <t>Plantilla gratuita de Prestami · prestami.co</t>
        </is>
      </c>
    </row>
    <row r="4">
      <c r="A4" s="3" t="inlineStr">
        <is>
          <t>Cómo usar esta plantilla</t>
        </is>
      </c>
    </row>
    <row r="5">
      <c r="A5" s="4" t="inlineStr">
        <is>
          <t>1</t>
        </is>
      </c>
      <c r="B5" s="5" t="inlineStr">
        <is>
          <t>Hoja Clientes: registra una fila por cliente.</t>
        </is>
      </c>
    </row>
    <row r="6" ht="32" customHeight="1">
      <c r="A6" s="4" t="inlineStr">
        <is>
          <t>2</t>
        </is>
      </c>
      <c r="B6" s="5" t="inlineStr">
        <is>
          <t>Hoja Prestamos: escribe el número del préstamo, la fecha, el cliente, el monto, el interés por periodo, el número de cuotas y la modalidad. Las columnas moradas se calculan solas: no las modifiques.</t>
        </is>
      </c>
    </row>
    <row r="7" ht="32" customHeight="1">
      <c r="A7" s="4" t="inlineStr">
        <is>
          <t>3</t>
        </is>
      </c>
      <c r="B7" s="5" t="inlineStr">
        <is>
          <t>Hoja Pagos: anota cada pago con su fecha, el número del préstamo y el valor. El pago se resta automáticamente del saldo del préstamo.</t>
        </is>
      </c>
    </row>
    <row r="8" ht="32" customHeight="1">
      <c r="A8" s="4" t="inlineStr">
        <is>
          <t>4</t>
        </is>
      </c>
      <c r="B8" s="5" t="inlineStr">
        <is>
          <t>Hoja Resumen: consulta el total prestado, lo recaudado, el saldo por cobrar y cuántos préstamos están atrasados.</t>
        </is>
      </c>
    </row>
    <row r="9">
      <c r="A9" s="4" t="inlineStr"/>
      <c r="B9" s="5" t="inlineStr"/>
    </row>
    <row r="10">
      <c r="A10" s="3" t="inlineStr">
        <is>
          <t>Cómo se calculan los intereses</t>
        </is>
      </c>
    </row>
    <row r="11">
      <c r="A11" s="4" t="inlineStr">
        <is>
          <t>•</t>
        </is>
      </c>
      <c r="B11" s="5" t="inlineStr">
        <is>
          <t>La plantilla usa interés fijo: Intereses = Monto × Interés por periodo × Número de cuotas.</t>
        </is>
      </c>
    </row>
    <row r="12" ht="32" customHeight="1">
      <c r="A12" s="4" t="inlineStr">
        <is>
          <t>•</t>
        </is>
      </c>
      <c r="B12" s="5" t="inlineStr">
        <is>
          <t>El interés es por periodo de pago. Si cobras 20% mensual y la cuota es semanal, escribe 5% (20 ÷ 4). Si es diaria, 0,67% (20 ÷ 30).</t>
        </is>
      </c>
    </row>
    <row r="13">
      <c r="A13" s="4" t="inlineStr">
        <is>
          <t>•</t>
        </is>
      </c>
      <c r="B13" s="5" t="inlineStr">
        <is>
          <t>Valor de la cuota = (Monto + Intereses) ÷ Número de cuotas.</t>
        </is>
      </c>
    </row>
    <row r="14">
      <c r="A14" s="4" t="inlineStr">
        <is>
          <t>•</t>
        </is>
      </c>
      <c r="B14" s="5" t="inlineStr">
        <is>
          <t>Estado: compara las cuotas que ya debieron pagarse a la fecha de hoy con las cuotas cubiertas por los pagos.</t>
        </is>
      </c>
    </row>
    <row r="15">
      <c r="A15" s="4" t="inlineStr"/>
      <c r="B15" s="5" t="inlineStr"/>
    </row>
    <row r="16">
      <c r="A16" s="3" t="inlineStr">
        <is>
          <t>Lo que esta plantilla no hace</t>
        </is>
      </c>
    </row>
    <row r="17" ht="32" customHeight="1">
      <c r="A17" s="4" t="inlineStr">
        <is>
          <t>•</t>
        </is>
      </c>
      <c r="B17" s="5" t="inlineStr">
        <is>
          <t>No arma la lista de a quién cobrar hoy, no envía recordatorios, no maneja cuota fija o decreciente con su tabla de amortización, ni abonos a capital, ni cobradores con su caja.</t>
        </is>
      </c>
    </row>
    <row r="18" ht="32" customHeight="1">
      <c r="A18" s="4" t="inlineStr">
        <is>
          <t>•</t>
        </is>
      </c>
      <c r="B18" s="5" t="inlineStr">
        <is>
          <t>Para eso existe Prestami: un sistema de préstamos en la nube con plan gratis para 15 préstamos. Crea tu cuenta en https://prestami.co/sign-up</t>
        </is>
      </c>
    </row>
    <row r="19">
      <c r="A19" s="4" t="inlineStr"/>
      <c r="B19" s="5" t="inlineStr"/>
    </row>
    <row r="20">
      <c r="A20" s="3" t="inlineStr">
        <is>
          <t>Los ejemplos de las hojas se pueden borrar. Borra solo las columnas de fondo blanco.</t>
        </is>
      </c>
    </row>
  </sheetData>
  <hyperlinks>
    <hyperlink xmlns:r="http://schemas.openxmlformats.org/officeDocument/2006/relationships" ref="B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20" customWidth="1" min="3" max="3"/>
    <col width="34" customWidth="1" min="4" max="4"/>
    <col width="28" customWidth="1" min="5" max="5"/>
    <col width="34" customWidth="1" min="6" max="6"/>
  </cols>
  <sheetData>
    <row r="1" ht="28" customHeight="1">
      <c r="A1" s="1" t="inlineStr">
        <is>
          <t>Clientes</t>
        </is>
      </c>
    </row>
    <row r="2">
      <c r="A2" s="2" t="inlineStr">
        <is>
          <t>Una fila por cliente.</t>
        </is>
      </c>
    </row>
    <row r="4" ht="32" customHeight="1">
      <c r="A4" s="6" t="inlineStr">
        <is>
          <t>Nombre</t>
        </is>
      </c>
      <c r="B4" s="6" t="inlineStr">
        <is>
          <t>Identificación</t>
        </is>
      </c>
      <c r="C4" s="6" t="inlineStr">
        <is>
          <t>Teléfono / WhatsApp</t>
        </is>
      </c>
      <c r="D4" s="6" t="inlineStr">
        <is>
          <t>Dirección</t>
        </is>
      </c>
      <c r="E4" s="6" t="inlineStr">
        <is>
          <t>Codeudor</t>
        </is>
      </c>
      <c r="F4" s="6" t="inlineStr">
        <is>
          <t>Notas</t>
        </is>
      </c>
    </row>
    <row r="5">
      <c r="A5" t="inlineStr">
        <is>
          <t>Andrea Muñoz</t>
        </is>
      </c>
      <c r="B5" t="inlineStr">
        <is>
          <t>1020304050</t>
        </is>
      </c>
      <c r="C5" t="inlineStr">
        <is>
          <t>300 111 2233</t>
        </is>
      </c>
      <c r="D5" t="inlineStr">
        <is>
          <t>Calle 10 # 5-20</t>
        </is>
      </c>
      <c r="E5" t="inlineStr">
        <is>
          <t>Luis Pardo</t>
        </is>
      </c>
      <c r="F5" t="inlineStr"/>
    </row>
    <row r="6">
      <c r="A6" t="inlineStr">
        <is>
          <t>Julián Rojas</t>
        </is>
      </c>
      <c r="B6" t="inlineStr">
        <is>
          <t>79888777</t>
        </is>
      </c>
      <c r="C6" t="inlineStr">
        <is>
          <t>310 444 5566</t>
        </is>
      </c>
      <c r="D6" t="inlineStr">
        <is>
          <t>Carrera 7 # 45-10</t>
        </is>
      </c>
      <c r="E6" t="inlineStr"/>
      <c r="F6" t="inlineStr">
        <is>
          <t>Tienda de barrio</t>
        </is>
      </c>
    </row>
    <row r="7">
      <c r="A7" t="inlineStr">
        <is>
          <t>Marta Castro</t>
        </is>
      </c>
      <c r="B7" t="inlineStr">
        <is>
          <t>52333444</t>
        </is>
      </c>
      <c r="C7" t="inlineStr">
        <is>
          <t>320 777 8899</t>
        </is>
      </c>
      <c r="D7" t="inlineStr">
        <is>
          <t>Av. 30 # 12-15</t>
        </is>
      </c>
      <c r="E7" t="inlineStr">
        <is>
          <t>Rosa Castro</t>
        </is>
      </c>
      <c r="F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8" customWidth="1" min="3" max="3"/>
    <col width="16" customWidth="1" min="4" max="4"/>
    <col width="12" customWidth="1" min="5" max="5"/>
    <col width="10" customWidth="1" min="6" max="6"/>
    <col width="13" customWidth="1" min="7" max="7"/>
    <col width="15" customWidth="1" min="8" max="8"/>
    <col width="16" customWidth="1" min="9" max="9"/>
    <col width="14" customWidth="1" min="10" max="10"/>
    <col width="15" customWidth="1" min="11" max="11"/>
    <col width="15" customWidth="1" min="12" max="12"/>
    <col width="10" customWidth="1" min="13" max="13"/>
    <col width="10" customWidth="1" min="14" max="14"/>
    <col width="13" customWidth="1" min="15" max="15"/>
  </cols>
  <sheetData>
    <row r="1" ht="28" customHeight="1">
      <c r="A1" s="1" t="inlineStr">
        <is>
          <t>Préstamos</t>
        </is>
      </c>
    </row>
    <row r="2">
      <c r="A2" s="2" t="inlineStr">
        <is>
          <t>Llena las columnas negras. Las moradas se calculan solas.</t>
        </is>
      </c>
    </row>
    <row r="4" ht="32" customHeight="1">
      <c r="A4" s="6" t="inlineStr">
        <is>
          <t>N.º préstamo</t>
        </is>
      </c>
      <c r="B4" s="6" t="inlineStr">
        <is>
          <t>Fecha</t>
        </is>
      </c>
      <c r="C4" s="6" t="inlineStr">
        <is>
          <t>Cliente</t>
        </is>
      </c>
      <c r="D4" s="6" t="inlineStr">
        <is>
          <t>Monto prestado</t>
        </is>
      </c>
      <c r="E4" s="6" t="inlineStr">
        <is>
          <t>Interés por periodo</t>
        </is>
      </c>
      <c r="F4" s="6" t="inlineStr">
        <is>
          <t>N.º de cuotas</t>
        </is>
      </c>
      <c r="G4" s="6" t="inlineStr">
        <is>
          <t>Modalidad</t>
        </is>
      </c>
      <c r="H4" s="7" t="inlineStr">
        <is>
          <t>Intereses</t>
        </is>
      </c>
      <c r="I4" s="7" t="inlineStr">
        <is>
          <t>Total a pagar</t>
        </is>
      </c>
      <c r="J4" s="7" t="inlineStr">
        <is>
          <t>Valor cuota</t>
        </is>
      </c>
      <c r="K4" s="7" t="inlineStr">
        <is>
          <t>Pagado</t>
        </is>
      </c>
      <c r="L4" s="7" t="inlineStr">
        <is>
          <t>Saldo</t>
        </is>
      </c>
      <c r="M4" s="7" t="inlineStr">
        <is>
          <t>Cuotas pagadas</t>
        </is>
      </c>
      <c r="N4" s="7" t="inlineStr">
        <is>
          <t>Cuotas vencidas</t>
        </is>
      </c>
      <c r="O4" s="7" t="inlineStr">
        <is>
          <t>Estado</t>
        </is>
      </c>
    </row>
    <row r="5">
      <c r="A5" s="8" t="n">
        <v>1</v>
      </c>
      <c r="B5" s="9" t="n">
        <v>46229</v>
      </c>
      <c r="C5" s="8" t="inlineStr">
        <is>
          <t>Andrea Muñoz</t>
        </is>
      </c>
      <c r="D5" s="10" t="n">
        <v>1000000</v>
      </c>
      <c r="E5" s="11" t="n">
        <v>0.1</v>
      </c>
      <c r="F5" s="8" t="n">
        <v>4</v>
      </c>
      <c r="G5" s="8" t="inlineStr">
        <is>
          <t>Mensual</t>
        </is>
      </c>
      <c r="H5" s="12">
        <f>IF(OR($D5="",$F5=""),"",$D5*$E5*$F5)</f>
        <v/>
      </c>
      <c r="I5" s="12">
        <f>IF(OR($D5="",$F5=""),"",$D5+$H5)</f>
        <v/>
      </c>
      <c r="J5" s="12">
        <f>IF(OR($D5="",$F5=""),"",$I5/$F5)</f>
        <v/>
      </c>
      <c r="K5" s="12">
        <f>IF(OR($D5="",$F5=""),"",SUMIF(Pagos!$B$5:$B$1004,$A5,Pagos!$D$5:$D$1004))</f>
        <v/>
      </c>
      <c r="L5" s="12">
        <f>IF(OR($D5="",$F5=""),"",$I5-$K5)</f>
        <v/>
      </c>
      <c r="M5" s="13">
        <f>IF(OR($D5="",$F5=""),"",MIN($F5,INT($K5/$J5+0.0001)))</f>
        <v/>
      </c>
      <c r="N5" s="13">
        <f>IF(OR(OR($D5="",$F5=""),$B5=""),"",MAX(0,MIN($F5,INT((TODAY()-$B5)/IF($G5="Diario",1,IF($G5="Semanal",7,IF($G5="Quincenal",15,30)))))))</f>
        <v/>
      </c>
      <c r="O5" s="13">
        <f>IF(OR($D5="",$F5=""),"",IF($L5&lt;=0.5,"Pagado",IF($N5="","",IF($M5&gt;=$N5,"Al día","Atrasado"))))</f>
        <v/>
      </c>
    </row>
    <row r="6">
      <c r="A6" s="8" t="n">
        <v>2</v>
      </c>
      <c r="B6" s="9" t="n">
        <v>46274</v>
      </c>
      <c r="C6" s="8" t="inlineStr">
        <is>
          <t>Julián Rojas</t>
        </is>
      </c>
      <c r="D6" s="10" t="n">
        <v>500000</v>
      </c>
      <c r="E6" s="11" t="n">
        <v>0.05</v>
      </c>
      <c r="F6" s="8" t="n">
        <v>8</v>
      </c>
      <c r="G6" s="8" t="inlineStr">
        <is>
          <t>Semanal</t>
        </is>
      </c>
      <c r="H6" s="12">
        <f>IF(OR($D6="",$F6=""),"",$D6*$E6*$F6)</f>
        <v/>
      </c>
      <c r="I6" s="12">
        <f>IF(OR($D6="",$F6=""),"",$D6+$H6)</f>
        <v/>
      </c>
      <c r="J6" s="12">
        <f>IF(OR($D6="",$F6=""),"",$I6/$F6)</f>
        <v/>
      </c>
      <c r="K6" s="12">
        <f>IF(OR($D6="",$F6=""),"",SUMIF(Pagos!$B$5:$B$1004,$A6,Pagos!$D$5:$D$1004))</f>
        <v/>
      </c>
      <c r="L6" s="12">
        <f>IF(OR($D6="",$F6=""),"",$I6-$K6)</f>
        <v/>
      </c>
      <c r="M6" s="13">
        <f>IF(OR($D6="",$F6=""),"",MIN($F6,INT($K6/$J6+0.0001)))</f>
        <v/>
      </c>
      <c r="N6" s="13">
        <f>IF(OR(OR($D6="",$F6=""),$B6=""),"",MAX(0,MIN($F6,INT((TODAY()-$B6)/IF($G6="Diario",1,IF($G6="Semanal",7,IF($G6="Quincenal",15,30)))))))</f>
        <v/>
      </c>
      <c r="O6" s="13">
        <f>IF(OR($D6="",$F6=""),"",IF($L6&lt;=0.5,"Pagado",IF($N6="","",IF($M6&gt;=$N6,"Al día","Atrasado"))))</f>
        <v/>
      </c>
    </row>
    <row r="7">
      <c r="A7" s="8" t="n">
        <v>3</v>
      </c>
      <c r="B7" s="9" t="n">
        <v>46292</v>
      </c>
      <c r="C7" s="8" t="inlineStr">
        <is>
          <t>Marta Castro</t>
        </is>
      </c>
      <c r="D7" s="10" t="n">
        <v>300000</v>
      </c>
      <c r="E7" s="11" t="n">
        <v>0.01</v>
      </c>
      <c r="F7" s="8" t="n">
        <v>24</v>
      </c>
      <c r="G7" s="8" t="inlineStr">
        <is>
          <t>Diario</t>
        </is>
      </c>
      <c r="H7" s="12">
        <f>IF(OR($D7="",$F7=""),"",$D7*$E7*$F7)</f>
        <v/>
      </c>
      <c r="I7" s="12">
        <f>IF(OR($D7="",$F7=""),"",$D7+$H7)</f>
        <v/>
      </c>
      <c r="J7" s="12">
        <f>IF(OR($D7="",$F7=""),"",$I7/$F7)</f>
        <v/>
      </c>
      <c r="K7" s="12">
        <f>IF(OR($D7="",$F7=""),"",SUMIF(Pagos!$B$5:$B$1004,$A7,Pagos!$D$5:$D$1004))</f>
        <v/>
      </c>
      <c r="L7" s="12">
        <f>IF(OR($D7="",$F7=""),"",$I7-$K7)</f>
        <v/>
      </c>
      <c r="M7" s="13">
        <f>IF(OR($D7="",$F7=""),"",MIN($F7,INT($K7/$J7+0.0001)))</f>
        <v/>
      </c>
      <c r="N7" s="13">
        <f>IF(OR(OR($D7="",$F7=""),$B7=""),"",MAX(0,MIN($F7,INT((TODAY()-$B7)/IF($G7="Diario",1,IF($G7="Semanal",7,IF($G7="Quincenal",15,30)))))))</f>
        <v/>
      </c>
      <c r="O7" s="13">
        <f>IF(OR($D7="",$F7=""),"",IF($L7&lt;=0.5,"Pagado",IF($N7="","",IF($M7&gt;=$N7,"Al día","Atrasado"))))</f>
        <v/>
      </c>
    </row>
    <row r="8">
      <c r="A8" s="8" t="n"/>
      <c r="B8" s="9" t="n"/>
      <c r="C8" s="8" t="n"/>
      <c r="D8" s="10" t="n"/>
      <c r="E8" s="11" t="n"/>
      <c r="F8" s="8" t="n"/>
      <c r="G8" s="8" t="n"/>
      <c r="H8" s="12">
        <f>IF(OR($D8="",$F8=""),"",$D8*$E8*$F8)</f>
        <v/>
      </c>
      <c r="I8" s="12">
        <f>IF(OR($D8="",$F8=""),"",$D8+$H8)</f>
        <v/>
      </c>
      <c r="J8" s="12">
        <f>IF(OR($D8="",$F8=""),"",$I8/$F8)</f>
        <v/>
      </c>
      <c r="K8" s="12">
        <f>IF(OR($D8="",$F8=""),"",SUMIF(Pagos!$B$5:$B$1004,$A8,Pagos!$D$5:$D$1004))</f>
        <v/>
      </c>
      <c r="L8" s="12">
        <f>IF(OR($D8="",$F8=""),"",$I8-$K8)</f>
        <v/>
      </c>
      <c r="M8" s="13">
        <f>IF(OR($D8="",$F8=""),"",MIN($F8,INT($K8/$J8+0.0001)))</f>
        <v/>
      </c>
      <c r="N8" s="13">
        <f>IF(OR(OR($D8="",$F8=""),$B8=""),"",MAX(0,MIN($F8,INT((TODAY()-$B8)/IF($G8="Diario",1,IF($G8="Semanal",7,IF($G8="Quincenal",15,30)))))))</f>
        <v/>
      </c>
      <c r="O8" s="13">
        <f>IF(OR($D8="",$F8=""),"",IF($L8&lt;=0.5,"Pagado",IF($N8="","",IF($M8&gt;=$N8,"Al día","Atrasado"))))</f>
        <v/>
      </c>
    </row>
    <row r="9">
      <c r="A9" s="8" t="n"/>
      <c r="B9" s="9" t="n"/>
      <c r="C9" s="8" t="n"/>
      <c r="D9" s="10" t="n"/>
      <c r="E9" s="11" t="n"/>
      <c r="F9" s="8" t="n"/>
      <c r="G9" s="8" t="n"/>
      <c r="H9" s="12">
        <f>IF(OR($D9="",$F9=""),"",$D9*$E9*$F9)</f>
        <v/>
      </c>
      <c r="I9" s="12">
        <f>IF(OR($D9="",$F9=""),"",$D9+$H9)</f>
        <v/>
      </c>
      <c r="J9" s="12">
        <f>IF(OR($D9="",$F9=""),"",$I9/$F9)</f>
        <v/>
      </c>
      <c r="K9" s="12">
        <f>IF(OR($D9="",$F9=""),"",SUMIF(Pagos!$B$5:$B$1004,$A9,Pagos!$D$5:$D$1004))</f>
        <v/>
      </c>
      <c r="L9" s="12">
        <f>IF(OR($D9="",$F9=""),"",$I9-$K9)</f>
        <v/>
      </c>
      <c r="M9" s="13">
        <f>IF(OR($D9="",$F9=""),"",MIN($F9,INT($K9/$J9+0.0001)))</f>
        <v/>
      </c>
      <c r="N9" s="13">
        <f>IF(OR(OR($D9="",$F9=""),$B9=""),"",MAX(0,MIN($F9,INT((TODAY()-$B9)/IF($G9="Diario",1,IF($G9="Semanal",7,IF($G9="Quincenal",15,30)))))))</f>
        <v/>
      </c>
      <c r="O9" s="13">
        <f>IF(OR($D9="",$F9=""),"",IF($L9&lt;=0.5,"Pagado",IF($N9="","",IF($M9&gt;=$N9,"Al día","Atrasado"))))</f>
        <v/>
      </c>
    </row>
    <row r="10">
      <c r="A10" s="8" t="n"/>
      <c r="B10" s="9" t="n"/>
      <c r="C10" s="8" t="n"/>
      <c r="D10" s="10" t="n"/>
      <c r="E10" s="11" t="n"/>
      <c r="F10" s="8" t="n"/>
      <c r="G10" s="8" t="n"/>
      <c r="H10" s="12">
        <f>IF(OR($D10="",$F10=""),"",$D10*$E10*$F10)</f>
        <v/>
      </c>
      <c r="I10" s="12">
        <f>IF(OR($D10="",$F10=""),"",$D10+$H10)</f>
        <v/>
      </c>
      <c r="J10" s="12">
        <f>IF(OR($D10="",$F10=""),"",$I10/$F10)</f>
        <v/>
      </c>
      <c r="K10" s="12">
        <f>IF(OR($D10="",$F10=""),"",SUMIF(Pagos!$B$5:$B$1004,$A10,Pagos!$D$5:$D$1004))</f>
        <v/>
      </c>
      <c r="L10" s="12">
        <f>IF(OR($D10="",$F10=""),"",$I10-$K10)</f>
        <v/>
      </c>
      <c r="M10" s="13">
        <f>IF(OR($D10="",$F10=""),"",MIN($F10,INT($K10/$J10+0.0001)))</f>
        <v/>
      </c>
      <c r="N10" s="13">
        <f>IF(OR(OR($D10="",$F10=""),$B10=""),"",MAX(0,MIN($F10,INT((TODAY()-$B10)/IF($G10="Diario",1,IF($G10="Semanal",7,IF($G10="Quincenal",15,30)))))))</f>
        <v/>
      </c>
      <c r="O10" s="13">
        <f>IF(OR($D10="",$F10=""),"",IF($L10&lt;=0.5,"Pagado",IF($N10="","",IF($M10&gt;=$N10,"Al día","Atrasado"))))</f>
        <v/>
      </c>
    </row>
    <row r="11">
      <c r="A11" s="8" t="n"/>
      <c r="B11" s="9" t="n"/>
      <c r="C11" s="8" t="n"/>
      <c r="D11" s="10" t="n"/>
      <c r="E11" s="11" t="n"/>
      <c r="F11" s="8" t="n"/>
      <c r="G11" s="8" t="n"/>
      <c r="H11" s="12">
        <f>IF(OR($D11="",$F11=""),"",$D11*$E11*$F11)</f>
        <v/>
      </c>
      <c r="I11" s="12">
        <f>IF(OR($D11="",$F11=""),"",$D11+$H11)</f>
        <v/>
      </c>
      <c r="J11" s="12">
        <f>IF(OR($D11="",$F11=""),"",$I11/$F11)</f>
        <v/>
      </c>
      <c r="K11" s="12">
        <f>IF(OR($D11="",$F11=""),"",SUMIF(Pagos!$B$5:$B$1004,$A11,Pagos!$D$5:$D$1004))</f>
        <v/>
      </c>
      <c r="L11" s="12">
        <f>IF(OR($D11="",$F11=""),"",$I11-$K11)</f>
        <v/>
      </c>
      <c r="M11" s="13">
        <f>IF(OR($D11="",$F11=""),"",MIN($F11,INT($K11/$J11+0.0001)))</f>
        <v/>
      </c>
      <c r="N11" s="13">
        <f>IF(OR(OR($D11="",$F11=""),$B11=""),"",MAX(0,MIN($F11,INT((TODAY()-$B11)/IF($G11="Diario",1,IF($G11="Semanal",7,IF($G11="Quincenal",15,30)))))))</f>
        <v/>
      </c>
      <c r="O11" s="13">
        <f>IF(OR($D11="",$F11=""),"",IF($L11&lt;=0.5,"Pagado",IF($N11="","",IF($M11&gt;=$N11,"Al día","Atrasado"))))</f>
        <v/>
      </c>
    </row>
    <row r="12">
      <c r="A12" s="8" t="n"/>
      <c r="B12" s="9" t="n"/>
      <c r="C12" s="8" t="n"/>
      <c r="D12" s="10" t="n"/>
      <c r="E12" s="11" t="n"/>
      <c r="F12" s="8" t="n"/>
      <c r="G12" s="8" t="n"/>
      <c r="H12" s="12">
        <f>IF(OR($D12="",$F12=""),"",$D12*$E12*$F12)</f>
        <v/>
      </c>
      <c r="I12" s="12">
        <f>IF(OR($D12="",$F12=""),"",$D12+$H12)</f>
        <v/>
      </c>
      <c r="J12" s="12">
        <f>IF(OR($D12="",$F12=""),"",$I12/$F12)</f>
        <v/>
      </c>
      <c r="K12" s="12">
        <f>IF(OR($D12="",$F12=""),"",SUMIF(Pagos!$B$5:$B$1004,$A12,Pagos!$D$5:$D$1004))</f>
        <v/>
      </c>
      <c r="L12" s="12">
        <f>IF(OR($D12="",$F12=""),"",$I12-$K12)</f>
        <v/>
      </c>
      <c r="M12" s="13">
        <f>IF(OR($D12="",$F12=""),"",MIN($F12,INT($K12/$J12+0.0001)))</f>
        <v/>
      </c>
      <c r="N12" s="13">
        <f>IF(OR(OR($D12="",$F12=""),$B12=""),"",MAX(0,MIN($F12,INT((TODAY()-$B12)/IF($G12="Diario",1,IF($G12="Semanal",7,IF($G12="Quincenal",15,30)))))))</f>
        <v/>
      </c>
      <c r="O12" s="13">
        <f>IF(OR($D12="",$F12=""),"",IF($L12&lt;=0.5,"Pagado",IF($N12="","",IF($M12&gt;=$N12,"Al día","Atrasado"))))</f>
        <v/>
      </c>
    </row>
    <row r="13">
      <c r="A13" s="8" t="n"/>
      <c r="B13" s="9" t="n"/>
      <c r="C13" s="8" t="n"/>
      <c r="D13" s="10" t="n"/>
      <c r="E13" s="11" t="n"/>
      <c r="F13" s="8" t="n"/>
      <c r="G13" s="8" t="n"/>
      <c r="H13" s="12">
        <f>IF(OR($D13="",$F13=""),"",$D13*$E13*$F13)</f>
        <v/>
      </c>
      <c r="I13" s="12">
        <f>IF(OR($D13="",$F13=""),"",$D13+$H13)</f>
        <v/>
      </c>
      <c r="J13" s="12">
        <f>IF(OR($D13="",$F13=""),"",$I13/$F13)</f>
        <v/>
      </c>
      <c r="K13" s="12">
        <f>IF(OR($D13="",$F13=""),"",SUMIF(Pagos!$B$5:$B$1004,$A13,Pagos!$D$5:$D$1004))</f>
        <v/>
      </c>
      <c r="L13" s="12">
        <f>IF(OR($D13="",$F13=""),"",$I13-$K13)</f>
        <v/>
      </c>
      <c r="M13" s="13">
        <f>IF(OR($D13="",$F13=""),"",MIN($F13,INT($K13/$J13+0.0001)))</f>
        <v/>
      </c>
      <c r="N13" s="13">
        <f>IF(OR(OR($D13="",$F13=""),$B13=""),"",MAX(0,MIN($F13,INT((TODAY()-$B13)/IF($G13="Diario",1,IF($G13="Semanal",7,IF($G13="Quincenal",15,30)))))))</f>
        <v/>
      </c>
      <c r="O13" s="13">
        <f>IF(OR($D13="",$F13=""),"",IF($L13&lt;=0.5,"Pagado",IF($N13="","",IF($M13&gt;=$N13,"Al día","Atrasado"))))</f>
        <v/>
      </c>
    </row>
    <row r="14">
      <c r="A14" s="8" t="n"/>
      <c r="B14" s="9" t="n"/>
      <c r="C14" s="8" t="n"/>
      <c r="D14" s="10" t="n"/>
      <c r="E14" s="11" t="n"/>
      <c r="F14" s="8" t="n"/>
      <c r="G14" s="8" t="n"/>
      <c r="H14" s="12">
        <f>IF(OR($D14="",$F14=""),"",$D14*$E14*$F14)</f>
        <v/>
      </c>
      <c r="I14" s="12">
        <f>IF(OR($D14="",$F14=""),"",$D14+$H14)</f>
        <v/>
      </c>
      <c r="J14" s="12">
        <f>IF(OR($D14="",$F14=""),"",$I14/$F14)</f>
        <v/>
      </c>
      <c r="K14" s="12">
        <f>IF(OR($D14="",$F14=""),"",SUMIF(Pagos!$B$5:$B$1004,$A14,Pagos!$D$5:$D$1004))</f>
        <v/>
      </c>
      <c r="L14" s="12">
        <f>IF(OR($D14="",$F14=""),"",$I14-$K14)</f>
        <v/>
      </c>
      <c r="M14" s="13">
        <f>IF(OR($D14="",$F14=""),"",MIN($F14,INT($K14/$J14+0.0001)))</f>
        <v/>
      </c>
      <c r="N14" s="13">
        <f>IF(OR(OR($D14="",$F14=""),$B14=""),"",MAX(0,MIN($F14,INT((TODAY()-$B14)/IF($G14="Diario",1,IF($G14="Semanal",7,IF($G14="Quincenal",15,30)))))))</f>
        <v/>
      </c>
      <c r="O14" s="13">
        <f>IF(OR($D14="",$F14=""),"",IF($L14&lt;=0.5,"Pagado",IF($N14="","",IF($M14&gt;=$N14,"Al día","Atrasado"))))</f>
        <v/>
      </c>
    </row>
    <row r="15">
      <c r="A15" s="8" t="n"/>
      <c r="B15" s="9" t="n"/>
      <c r="C15" s="8" t="n"/>
      <c r="D15" s="10" t="n"/>
      <c r="E15" s="11" t="n"/>
      <c r="F15" s="8" t="n"/>
      <c r="G15" s="8" t="n"/>
      <c r="H15" s="12">
        <f>IF(OR($D15="",$F15=""),"",$D15*$E15*$F15)</f>
        <v/>
      </c>
      <c r="I15" s="12">
        <f>IF(OR($D15="",$F15=""),"",$D15+$H15)</f>
        <v/>
      </c>
      <c r="J15" s="12">
        <f>IF(OR($D15="",$F15=""),"",$I15/$F15)</f>
        <v/>
      </c>
      <c r="K15" s="12">
        <f>IF(OR($D15="",$F15=""),"",SUMIF(Pagos!$B$5:$B$1004,$A15,Pagos!$D$5:$D$1004))</f>
        <v/>
      </c>
      <c r="L15" s="12">
        <f>IF(OR($D15="",$F15=""),"",$I15-$K15)</f>
        <v/>
      </c>
      <c r="M15" s="13">
        <f>IF(OR($D15="",$F15=""),"",MIN($F15,INT($K15/$J15+0.0001)))</f>
        <v/>
      </c>
      <c r="N15" s="13">
        <f>IF(OR(OR($D15="",$F15=""),$B15=""),"",MAX(0,MIN($F15,INT((TODAY()-$B15)/IF($G15="Diario",1,IF($G15="Semanal",7,IF($G15="Quincenal",15,30)))))))</f>
        <v/>
      </c>
      <c r="O15" s="13">
        <f>IF(OR($D15="",$F15=""),"",IF($L15&lt;=0.5,"Pagado",IF($N15="","",IF($M15&gt;=$N15,"Al día","Atrasado"))))</f>
        <v/>
      </c>
    </row>
    <row r="16">
      <c r="A16" s="8" t="n"/>
      <c r="B16" s="9" t="n"/>
      <c r="C16" s="8" t="n"/>
      <c r="D16" s="10" t="n"/>
      <c r="E16" s="11" t="n"/>
      <c r="F16" s="8" t="n"/>
      <c r="G16" s="8" t="n"/>
      <c r="H16" s="12">
        <f>IF(OR($D16="",$F16=""),"",$D16*$E16*$F16)</f>
        <v/>
      </c>
      <c r="I16" s="12">
        <f>IF(OR($D16="",$F16=""),"",$D16+$H16)</f>
        <v/>
      </c>
      <c r="J16" s="12">
        <f>IF(OR($D16="",$F16=""),"",$I16/$F16)</f>
        <v/>
      </c>
      <c r="K16" s="12">
        <f>IF(OR($D16="",$F16=""),"",SUMIF(Pagos!$B$5:$B$1004,$A16,Pagos!$D$5:$D$1004))</f>
        <v/>
      </c>
      <c r="L16" s="12">
        <f>IF(OR($D16="",$F16=""),"",$I16-$K16)</f>
        <v/>
      </c>
      <c r="M16" s="13">
        <f>IF(OR($D16="",$F16=""),"",MIN($F16,INT($K16/$J16+0.0001)))</f>
        <v/>
      </c>
      <c r="N16" s="13">
        <f>IF(OR(OR($D16="",$F16=""),$B16=""),"",MAX(0,MIN($F16,INT((TODAY()-$B16)/IF($G16="Diario",1,IF($G16="Semanal",7,IF($G16="Quincenal",15,30)))))))</f>
        <v/>
      </c>
      <c r="O16" s="13">
        <f>IF(OR($D16="",$F16=""),"",IF($L16&lt;=0.5,"Pagado",IF($N16="","",IF($M16&gt;=$N16,"Al día","Atrasado"))))</f>
        <v/>
      </c>
    </row>
    <row r="17">
      <c r="A17" s="8" t="n"/>
      <c r="B17" s="9" t="n"/>
      <c r="C17" s="8" t="n"/>
      <c r="D17" s="10" t="n"/>
      <c r="E17" s="11" t="n"/>
      <c r="F17" s="8" t="n"/>
      <c r="G17" s="8" t="n"/>
      <c r="H17" s="12">
        <f>IF(OR($D17="",$F17=""),"",$D17*$E17*$F17)</f>
        <v/>
      </c>
      <c r="I17" s="12">
        <f>IF(OR($D17="",$F17=""),"",$D17+$H17)</f>
        <v/>
      </c>
      <c r="J17" s="12">
        <f>IF(OR($D17="",$F17=""),"",$I17/$F17)</f>
        <v/>
      </c>
      <c r="K17" s="12">
        <f>IF(OR($D17="",$F17=""),"",SUMIF(Pagos!$B$5:$B$1004,$A17,Pagos!$D$5:$D$1004))</f>
        <v/>
      </c>
      <c r="L17" s="12">
        <f>IF(OR($D17="",$F17=""),"",$I17-$K17)</f>
        <v/>
      </c>
      <c r="M17" s="13">
        <f>IF(OR($D17="",$F17=""),"",MIN($F17,INT($K17/$J17+0.0001)))</f>
        <v/>
      </c>
      <c r="N17" s="13">
        <f>IF(OR(OR($D17="",$F17=""),$B17=""),"",MAX(0,MIN($F17,INT((TODAY()-$B17)/IF($G17="Diario",1,IF($G17="Semanal",7,IF($G17="Quincenal",15,30)))))))</f>
        <v/>
      </c>
      <c r="O17" s="13">
        <f>IF(OR($D17="",$F17=""),"",IF($L17&lt;=0.5,"Pagado",IF($N17="","",IF($M17&gt;=$N17,"Al día","Atrasado"))))</f>
        <v/>
      </c>
    </row>
    <row r="18">
      <c r="A18" s="8" t="n"/>
      <c r="B18" s="9" t="n"/>
      <c r="C18" s="8" t="n"/>
      <c r="D18" s="10" t="n"/>
      <c r="E18" s="11" t="n"/>
      <c r="F18" s="8" t="n"/>
      <c r="G18" s="8" t="n"/>
      <c r="H18" s="12">
        <f>IF(OR($D18="",$F18=""),"",$D18*$E18*$F18)</f>
        <v/>
      </c>
      <c r="I18" s="12">
        <f>IF(OR($D18="",$F18=""),"",$D18+$H18)</f>
        <v/>
      </c>
      <c r="J18" s="12">
        <f>IF(OR($D18="",$F18=""),"",$I18/$F18)</f>
        <v/>
      </c>
      <c r="K18" s="12">
        <f>IF(OR($D18="",$F18=""),"",SUMIF(Pagos!$B$5:$B$1004,$A18,Pagos!$D$5:$D$1004))</f>
        <v/>
      </c>
      <c r="L18" s="12">
        <f>IF(OR($D18="",$F18=""),"",$I18-$K18)</f>
        <v/>
      </c>
      <c r="M18" s="13">
        <f>IF(OR($D18="",$F18=""),"",MIN($F18,INT($K18/$J18+0.0001)))</f>
        <v/>
      </c>
      <c r="N18" s="13">
        <f>IF(OR(OR($D18="",$F18=""),$B18=""),"",MAX(0,MIN($F18,INT((TODAY()-$B18)/IF($G18="Diario",1,IF($G18="Semanal",7,IF($G18="Quincenal",15,30)))))))</f>
        <v/>
      </c>
      <c r="O18" s="13">
        <f>IF(OR($D18="",$F18=""),"",IF($L18&lt;=0.5,"Pagado",IF($N18="","",IF($M18&gt;=$N18,"Al día","Atrasado"))))</f>
        <v/>
      </c>
    </row>
    <row r="19">
      <c r="A19" s="8" t="n"/>
      <c r="B19" s="9" t="n"/>
      <c r="C19" s="8" t="n"/>
      <c r="D19" s="10" t="n"/>
      <c r="E19" s="11" t="n"/>
      <c r="F19" s="8" t="n"/>
      <c r="G19" s="8" t="n"/>
      <c r="H19" s="12">
        <f>IF(OR($D19="",$F19=""),"",$D19*$E19*$F19)</f>
        <v/>
      </c>
      <c r="I19" s="12">
        <f>IF(OR($D19="",$F19=""),"",$D19+$H19)</f>
        <v/>
      </c>
      <c r="J19" s="12">
        <f>IF(OR($D19="",$F19=""),"",$I19/$F19)</f>
        <v/>
      </c>
      <c r="K19" s="12">
        <f>IF(OR($D19="",$F19=""),"",SUMIF(Pagos!$B$5:$B$1004,$A19,Pagos!$D$5:$D$1004))</f>
        <v/>
      </c>
      <c r="L19" s="12">
        <f>IF(OR($D19="",$F19=""),"",$I19-$K19)</f>
        <v/>
      </c>
      <c r="M19" s="13">
        <f>IF(OR($D19="",$F19=""),"",MIN($F19,INT($K19/$J19+0.0001)))</f>
        <v/>
      </c>
      <c r="N19" s="13">
        <f>IF(OR(OR($D19="",$F19=""),$B19=""),"",MAX(0,MIN($F19,INT((TODAY()-$B19)/IF($G19="Diario",1,IF($G19="Semanal",7,IF($G19="Quincenal",15,30)))))))</f>
        <v/>
      </c>
      <c r="O19" s="13">
        <f>IF(OR($D19="",$F19=""),"",IF($L19&lt;=0.5,"Pagado",IF($N19="","",IF($M19&gt;=$N19,"Al día","Atrasado"))))</f>
        <v/>
      </c>
    </row>
    <row r="20">
      <c r="A20" s="8" t="n"/>
      <c r="B20" s="9" t="n"/>
      <c r="C20" s="8" t="n"/>
      <c r="D20" s="10" t="n"/>
      <c r="E20" s="11" t="n"/>
      <c r="F20" s="8" t="n"/>
      <c r="G20" s="8" t="n"/>
      <c r="H20" s="12">
        <f>IF(OR($D20="",$F20=""),"",$D20*$E20*$F20)</f>
        <v/>
      </c>
      <c r="I20" s="12">
        <f>IF(OR($D20="",$F20=""),"",$D20+$H20)</f>
        <v/>
      </c>
      <c r="J20" s="12">
        <f>IF(OR($D20="",$F20=""),"",$I20/$F20)</f>
        <v/>
      </c>
      <c r="K20" s="12">
        <f>IF(OR($D20="",$F20=""),"",SUMIF(Pagos!$B$5:$B$1004,$A20,Pagos!$D$5:$D$1004))</f>
        <v/>
      </c>
      <c r="L20" s="12">
        <f>IF(OR($D20="",$F20=""),"",$I20-$K20)</f>
        <v/>
      </c>
      <c r="M20" s="13">
        <f>IF(OR($D20="",$F20=""),"",MIN($F20,INT($K20/$J20+0.0001)))</f>
        <v/>
      </c>
      <c r="N20" s="13">
        <f>IF(OR(OR($D20="",$F20=""),$B20=""),"",MAX(0,MIN($F20,INT((TODAY()-$B20)/IF($G20="Diario",1,IF($G20="Semanal",7,IF($G20="Quincenal",15,30)))))))</f>
        <v/>
      </c>
      <c r="O20" s="13">
        <f>IF(OR($D20="",$F20=""),"",IF($L20&lt;=0.5,"Pagado",IF($N20="","",IF($M20&gt;=$N20,"Al día","Atrasado"))))</f>
        <v/>
      </c>
    </row>
    <row r="21">
      <c r="A21" s="8" t="n"/>
      <c r="B21" s="9" t="n"/>
      <c r="C21" s="8" t="n"/>
      <c r="D21" s="10" t="n"/>
      <c r="E21" s="11" t="n"/>
      <c r="F21" s="8" t="n"/>
      <c r="G21" s="8" t="n"/>
      <c r="H21" s="12">
        <f>IF(OR($D21="",$F21=""),"",$D21*$E21*$F21)</f>
        <v/>
      </c>
      <c r="I21" s="12">
        <f>IF(OR($D21="",$F21=""),"",$D21+$H21)</f>
        <v/>
      </c>
      <c r="J21" s="12">
        <f>IF(OR($D21="",$F21=""),"",$I21/$F21)</f>
        <v/>
      </c>
      <c r="K21" s="12">
        <f>IF(OR($D21="",$F21=""),"",SUMIF(Pagos!$B$5:$B$1004,$A21,Pagos!$D$5:$D$1004))</f>
        <v/>
      </c>
      <c r="L21" s="12">
        <f>IF(OR($D21="",$F21=""),"",$I21-$K21)</f>
        <v/>
      </c>
      <c r="M21" s="13">
        <f>IF(OR($D21="",$F21=""),"",MIN($F21,INT($K21/$J21+0.0001)))</f>
        <v/>
      </c>
      <c r="N21" s="13">
        <f>IF(OR(OR($D21="",$F21=""),$B21=""),"",MAX(0,MIN($F21,INT((TODAY()-$B21)/IF($G21="Diario",1,IF($G21="Semanal",7,IF($G21="Quincenal",15,30)))))))</f>
        <v/>
      </c>
      <c r="O21" s="13">
        <f>IF(OR($D21="",$F21=""),"",IF($L21&lt;=0.5,"Pagado",IF($N21="","",IF($M21&gt;=$N21,"Al día","Atrasado"))))</f>
        <v/>
      </c>
    </row>
    <row r="22">
      <c r="A22" s="8" t="n"/>
      <c r="B22" s="9" t="n"/>
      <c r="C22" s="8" t="n"/>
      <c r="D22" s="10" t="n"/>
      <c r="E22" s="11" t="n"/>
      <c r="F22" s="8" t="n"/>
      <c r="G22" s="8" t="n"/>
      <c r="H22" s="12">
        <f>IF(OR($D22="",$F22=""),"",$D22*$E22*$F22)</f>
        <v/>
      </c>
      <c r="I22" s="12">
        <f>IF(OR($D22="",$F22=""),"",$D22+$H22)</f>
        <v/>
      </c>
      <c r="J22" s="12">
        <f>IF(OR($D22="",$F22=""),"",$I22/$F22)</f>
        <v/>
      </c>
      <c r="K22" s="12">
        <f>IF(OR($D22="",$F22=""),"",SUMIF(Pagos!$B$5:$B$1004,$A22,Pagos!$D$5:$D$1004))</f>
        <v/>
      </c>
      <c r="L22" s="12">
        <f>IF(OR($D22="",$F22=""),"",$I22-$K22)</f>
        <v/>
      </c>
      <c r="M22" s="13">
        <f>IF(OR($D22="",$F22=""),"",MIN($F22,INT($K22/$J22+0.0001)))</f>
        <v/>
      </c>
      <c r="N22" s="13">
        <f>IF(OR(OR($D22="",$F22=""),$B22=""),"",MAX(0,MIN($F22,INT((TODAY()-$B22)/IF($G22="Diario",1,IF($G22="Semanal",7,IF($G22="Quincenal",15,30)))))))</f>
        <v/>
      </c>
      <c r="O22" s="13">
        <f>IF(OR($D22="",$F22=""),"",IF($L22&lt;=0.5,"Pagado",IF($N22="","",IF($M22&gt;=$N22,"Al día","Atrasado"))))</f>
        <v/>
      </c>
    </row>
    <row r="23">
      <c r="A23" s="8" t="n"/>
      <c r="B23" s="9" t="n"/>
      <c r="C23" s="8" t="n"/>
      <c r="D23" s="10" t="n"/>
      <c r="E23" s="11" t="n"/>
      <c r="F23" s="8" t="n"/>
      <c r="G23" s="8" t="n"/>
      <c r="H23" s="12">
        <f>IF(OR($D23="",$F23=""),"",$D23*$E23*$F23)</f>
        <v/>
      </c>
      <c r="I23" s="12">
        <f>IF(OR($D23="",$F23=""),"",$D23+$H23)</f>
        <v/>
      </c>
      <c r="J23" s="12">
        <f>IF(OR($D23="",$F23=""),"",$I23/$F23)</f>
        <v/>
      </c>
      <c r="K23" s="12">
        <f>IF(OR($D23="",$F23=""),"",SUMIF(Pagos!$B$5:$B$1004,$A23,Pagos!$D$5:$D$1004))</f>
        <v/>
      </c>
      <c r="L23" s="12">
        <f>IF(OR($D23="",$F23=""),"",$I23-$K23)</f>
        <v/>
      </c>
      <c r="M23" s="13">
        <f>IF(OR($D23="",$F23=""),"",MIN($F23,INT($K23/$J23+0.0001)))</f>
        <v/>
      </c>
      <c r="N23" s="13">
        <f>IF(OR(OR($D23="",$F23=""),$B23=""),"",MAX(0,MIN($F23,INT((TODAY()-$B23)/IF($G23="Diario",1,IF($G23="Semanal",7,IF($G23="Quincenal",15,30)))))))</f>
        <v/>
      </c>
      <c r="O23" s="13">
        <f>IF(OR($D23="",$F23=""),"",IF($L23&lt;=0.5,"Pagado",IF($N23="","",IF($M23&gt;=$N23,"Al día","Atrasado"))))</f>
        <v/>
      </c>
    </row>
    <row r="24">
      <c r="A24" s="8" t="n"/>
      <c r="B24" s="9" t="n"/>
      <c r="C24" s="8" t="n"/>
      <c r="D24" s="10" t="n"/>
      <c r="E24" s="11" t="n"/>
      <c r="F24" s="8" t="n"/>
      <c r="G24" s="8" t="n"/>
      <c r="H24" s="12">
        <f>IF(OR($D24="",$F24=""),"",$D24*$E24*$F24)</f>
        <v/>
      </c>
      <c r="I24" s="12">
        <f>IF(OR($D24="",$F24=""),"",$D24+$H24)</f>
        <v/>
      </c>
      <c r="J24" s="12">
        <f>IF(OR($D24="",$F24=""),"",$I24/$F24)</f>
        <v/>
      </c>
      <c r="K24" s="12">
        <f>IF(OR($D24="",$F24=""),"",SUMIF(Pagos!$B$5:$B$1004,$A24,Pagos!$D$5:$D$1004))</f>
        <v/>
      </c>
      <c r="L24" s="12">
        <f>IF(OR($D24="",$F24=""),"",$I24-$K24)</f>
        <v/>
      </c>
      <c r="M24" s="13">
        <f>IF(OR($D24="",$F24=""),"",MIN($F24,INT($K24/$J24+0.0001)))</f>
        <v/>
      </c>
      <c r="N24" s="13">
        <f>IF(OR(OR($D24="",$F24=""),$B24=""),"",MAX(0,MIN($F24,INT((TODAY()-$B24)/IF($G24="Diario",1,IF($G24="Semanal",7,IF($G24="Quincenal",15,30)))))))</f>
        <v/>
      </c>
      <c r="O24" s="13">
        <f>IF(OR($D24="",$F24=""),"",IF($L24&lt;=0.5,"Pagado",IF($N24="","",IF($M24&gt;=$N24,"Al día","Atrasado"))))</f>
        <v/>
      </c>
    </row>
    <row r="25">
      <c r="A25" s="8" t="n"/>
      <c r="B25" s="9" t="n"/>
      <c r="C25" s="8" t="n"/>
      <c r="D25" s="10" t="n"/>
      <c r="E25" s="11" t="n"/>
      <c r="F25" s="8" t="n"/>
      <c r="G25" s="8" t="n"/>
      <c r="H25" s="12">
        <f>IF(OR($D25="",$F25=""),"",$D25*$E25*$F25)</f>
        <v/>
      </c>
      <c r="I25" s="12">
        <f>IF(OR($D25="",$F25=""),"",$D25+$H25)</f>
        <v/>
      </c>
      <c r="J25" s="12">
        <f>IF(OR($D25="",$F25=""),"",$I25/$F25)</f>
        <v/>
      </c>
      <c r="K25" s="12">
        <f>IF(OR($D25="",$F25=""),"",SUMIF(Pagos!$B$5:$B$1004,$A25,Pagos!$D$5:$D$1004))</f>
        <v/>
      </c>
      <c r="L25" s="12">
        <f>IF(OR($D25="",$F25=""),"",$I25-$K25)</f>
        <v/>
      </c>
      <c r="M25" s="13">
        <f>IF(OR($D25="",$F25=""),"",MIN($F25,INT($K25/$J25+0.0001)))</f>
        <v/>
      </c>
      <c r="N25" s="13">
        <f>IF(OR(OR($D25="",$F25=""),$B25=""),"",MAX(0,MIN($F25,INT((TODAY()-$B25)/IF($G25="Diario",1,IF($G25="Semanal",7,IF($G25="Quincenal",15,30)))))))</f>
        <v/>
      </c>
      <c r="O25" s="13">
        <f>IF(OR($D25="",$F25=""),"",IF($L25&lt;=0.5,"Pagado",IF($N25="","",IF($M25&gt;=$N25,"Al día","Atrasado"))))</f>
        <v/>
      </c>
    </row>
    <row r="26">
      <c r="A26" s="8" t="n"/>
      <c r="B26" s="9" t="n"/>
      <c r="C26" s="8" t="n"/>
      <c r="D26" s="10" t="n"/>
      <c r="E26" s="11" t="n"/>
      <c r="F26" s="8" t="n"/>
      <c r="G26" s="8" t="n"/>
      <c r="H26" s="12">
        <f>IF(OR($D26="",$F26=""),"",$D26*$E26*$F26)</f>
        <v/>
      </c>
      <c r="I26" s="12">
        <f>IF(OR($D26="",$F26=""),"",$D26+$H26)</f>
        <v/>
      </c>
      <c r="J26" s="12">
        <f>IF(OR($D26="",$F26=""),"",$I26/$F26)</f>
        <v/>
      </c>
      <c r="K26" s="12">
        <f>IF(OR($D26="",$F26=""),"",SUMIF(Pagos!$B$5:$B$1004,$A26,Pagos!$D$5:$D$1004))</f>
        <v/>
      </c>
      <c r="L26" s="12">
        <f>IF(OR($D26="",$F26=""),"",$I26-$K26)</f>
        <v/>
      </c>
      <c r="M26" s="13">
        <f>IF(OR($D26="",$F26=""),"",MIN($F26,INT($K26/$J26+0.0001)))</f>
        <v/>
      </c>
      <c r="N26" s="13">
        <f>IF(OR(OR($D26="",$F26=""),$B26=""),"",MAX(0,MIN($F26,INT((TODAY()-$B26)/IF($G26="Diario",1,IF($G26="Semanal",7,IF($G26="Quincenal",15,30)))))))</f>
        <v/>
      </c>
      <c r="O26" s="13">
        <f>IF(OR($D26="",$F26=""),"",IF($L26&lt;=0.5,"Pagado",IF($N26="","",IF($M26&gt;=$N26,"Al día","Atrasado"))))</f>
        <v/>
      </c>
    </row>
    <row r="27">
      <c r="A27" s="8" t="n"/>
      <c r="B27" s="9" t="n"/>
      <c r="C27" s="8" t="n"/>
      <c r="D27" s="10" t="n"/>
      <c r="E27" s="11" t="n"/>
      <c r="F27" s="8" t="n"/>
      <c r="G27" s="8" t="n"/>
      <c r="H27" s="12">
        <f>IF(OR($D27="",$F27=""),"",$D27*$E27*$F27)</f>
        <v/>
      </c>
      <c r="I27" s="12">
        <f>IF(OR($D27="",$F27=""),"",$D27+$H27)</f>
        <v/>
      </c>
      <c r="J27" s="12">
        <f>IF(OR($D27="",$F27=""),"",$I27/$F27)</f>
        <v/>
      </c>
      <c r="K27" s="12">
        <f>IF(OR($D27="",$F27=""),"",SUMIF(Pagos!$B$5:$B$1004,$A27,Pagos!$D$5:$D$1004))</f>
        <v/>
      </c>
      <c r="L27" s="12">
        <f>IF(OR($D27="",$F27=""),"",$I27-$K27)</f>
        <v/>
      </c>
      <c r="M27" s="13">
        <f>IF(OR($D27="",$F27=""),"",MIN($F27,INT($K27/$J27+0.0001)))</f>
        <v/>
      </c>
      <c r="N27" s="13">
        <f>IF(OR(OR($D27="",$F27=""),$B27=""),"",MAX(0,MIN($F27,INT((TODAY()-$B27)/IF($G27="Diario",1,IF($G27="Semanal",7,IF($G27="Quincenal",15,30)))))))</f>
        <v/>
      </c>
      <c r="O27" s="13">
        <f>IF(OR($D27="",$F27=""),"",IF($L27&lt;=0.5,"Pagado",IF($N27="","",IF($M27&gt;=$N27,"Al día","Atrasado"))))</f>
        <v/>
      </c>
    </row>
    <row r="28">
      <c r="A28" s="8" t="n"/>
      <c r="B28" s="9" t="n"/>
      <c r="C28" s="8" t="n"/>
      <c r="D28" s="10" t="n"/>
      <c r="E28" s="11" t="n"/>
      <c r="F28" s="8" t="n"/>
      <c r="G28" s="8" t="n"/>
      <c r="H28" s="12">
        <f>IF(OR($D28="",$F28=""),"",$D28*$E28*$F28)</f>
        <v/>
      </c>
      <c r="I28" s="12">
        <f>IF(OR($D28="",$F28=""),"",$D28+$H28)</f>
        <v/>
      </c>
      <c r="J28" s="12">
        <f>IF(OR($D28="",$F28=""),"",$I28/$F28)</f>
        <v/>
      </c>
      <c r="K28" s="12">
        <f>IF(OR($D28="",$F28=""),"",SUMIF(Pagos!$B$5:$B$1004,$A28,Pagos!$D$5:$D$1004))</f>
        <v/>
      </c>
      <c r="L28" s="12">
        <f>IF(OR($D28="",$F28=""),"",$I28-$K28)</f>
        <v/>
      </c>
      <c r="M28" s="13">
        <f>IF(OR($D28="",$F28=""),"",MIN($F28,INT($K28/$J28+0.0001)))</f>
        <v/>
      </c>
      <c r="N28" s="13">
        <f>IF(OR(OR($D28="",$F28=""),$B28=""),"",MAX(0,MIN($F28,INT((TODAY()-$B28)/IF($G28="Diario",1,IF($G28="Semanal",7,IF($G28="Quincenal",15,30)))))))</f>
        <v/>
      </c>
      <c r="O28" s="13">
        <f>IF(OR($D28="",$F28=""),"",IF($L28&lt;=0.5,"Pagado",IF($N28="","",IF($M28&gt;=$N28,"Al día","Atrasado"))))</f>
        <v/>
      </c>
    </row>
    <row r="29">
      <c r="A29" s="8" t="n"/>
      <c r="B29" s="9" t="n"/>
      <c r="C29" s="8" t="n"/>
      <c r="D29" s="10" t="n"/>
      <c r="E29" s="11" t="n"/>
      <c r="F29" s="8" t="n"/>
      <c r="G29" s="8" t="n"/>
      <c r="H29" s="12">
        <f>IF(OR($D29="",$F29=""),"",$D29*$E29*$F29)</f>
        <v/>
      </c>
      <c r="I29" s="12">
        <f>IF(OR($D29="",$F29=""),"",$D29+$H29)</f>
        <v/>
      </c>
      <c r="J29" s="12">
        <f>IF(OR($D29="",$F29=""),"",$I29/$F29)</f>
        <v/>
      </c>
      <c r="K29" s="12">
        <f>IF(OR($D29="",$F29=""),"",SUMIF(Pagos!$B$5:$B$1004,$A29,Pagos!$D$5:$D$1004))</f>
        <v/>
      </c>
      <c r="L29" s="12">
        <f>IF(OR($D29="",$F29=""),"",$I29-$K29)</f>
        <v/>
      </c>
      <c r="M29" s="13">
        <f>IF(OR($D29="",$F29=""),"",MIN($F29,INT($K29/$J29+0.0001)))</f>
        <v/>
      </c>
      <c r="N29" s="13">
        <f>IF(OR(OR($D29="",$F29=""),$B29=""),"",MAX(0,MIN($F29,INT((TODAY()-$B29)/IF($G29="Diario",1,IF($G29="Semanal",7,IF($G29="Quincenal",15,30)))))))</f>
        <v/>
      </c>
      <c r="O29" s="13">
        <f>IF(OR($D29="",$F29=""),"",IF($L29&lt;=0.5,"Pagado",IF($N29="","",IF($M29&gt;=$N29,"Al día","Atrasado"))))</f>
        <v/>
      </c>
    </row>
    <row r="30">
      <c r="A30" s="8" t="n"/>
      <c r="B30" s="9" t="n"/>
      <c r="C30" s="8" t="n"/>
      <c r="D30" s="10" t="n"/>
      <c r="E30" s="11" t="n"/>
      <c r="F30" s="8" t="n"/>
      <c r="G30" s="8" t="n"/>
      <c r="H30" s="12">
        <f>IF(OR($D30="",$F30=""),"",$D30*$E30*$F30)</f>
        <v/>
      </c>
      <c r="I30" s="12">
        <f>IF(OR($D30="",$F30=""),"",$D30+$H30)</f>
        <v/>
      </c>
      <c r="J30" s="12">
        <f>IF(OR($D30="",$F30=""),"",$I30/$F30)</f>
        <v/>
      </c>
      <c r="K30" s="12">
        <f>IF(OR($D30="",$F30=""),"",SUMIF(Pagos!$B$5:$B$1004,$A30,Pagos!$D$5:$D$1004))</f>
        <v/>
      </c>
      <c r="L30" s="12">
        <f>IF(OR($D30="",$F30=""),"",$I30-$K30)</f>
        <v/>
      </c>
      <c r="M30" s="13">
        <f>IF(OR($D30="",$F30=""),"",MIN($F30,INT($K30/$J30+0.0001)))</f>
        <v/>
      </c>
      <c r="N30" s="13">
        <f>IF(OR(OR($D30="",$F30=""),$B30=""),"",MAX(0,MIN($F30,INT((TODAY()-$B30)/IF($G30="Diario",1,IF($G30="Semanal",7,IF($G30="Quincenal",15,30)))))))</f>
        <v/>
      </c>
      <c r="O30" s="13">
        <f>IF(OR($D30="",$F30=""),"",IF($L30&lt;=0.5,"Pagado",IF($N30="","",IF($M30&gt;=$N30,"Al día","Atrasado"))))</f>
        <v/>
      </c>
    </row>
    <row r="31">
      <c r="A31" s="8" t="n"/>
      <c r="B31" s="9" t="n"/>
      <c r="C31" s="8" t="n"/>
      <c r="D31" s="10" t="n"/>
      <c r="E31" s="11" t="n"/>
      <c r="F31" s="8" t="n"/>
      <c r="G31" s="8" t="n"/>
      <c r="H31" s="12">
        <f>IF(OR($D31="",$F31=""),"",$D31*$E31*$F31)</f>
        <v/>
      </c>
      <c r="I31" s="12">
        <f>IF(OR($D31="",$F31=""),"",$D31+$H31)</f>
        <v/>
      </c>
      <c r="J31" s="12">
        <f>IF(OR($D31="",$F31=""),"",$I31/$F31)</f>
        <v/>
      </c>
      <c r="K31" s="12">
        <f>IF(OR($D31="",$F31=""),"",SUMIF(Pagos!$B$5:$B$1004,$A31,Pagos!$D$5:$D$1004))</f>
        <v/>
      </c>
      <c r="L31" s="12">
        <f>IF(OR($D31="",$F31=""),"",$I31-$K31)</f>
        <v/>
      </c>
      <c r="M31" s="13">
        <f>IF(OR($D31="",$F31=""),"",MIN($F31,INT($K31/$J31+0.0001)))</f>
        <v/>
      </c>
      <c r="N31" s="13">
        <f>IF(OR(OR($D31="",$F31=""),$B31=""),"",MAX(0,MIN($F31,INT((TODAY()-$B31)/IF($G31="Diario",1,IF($G31="Semanal",7,IF($G31="Quincenal",15,30)))))))</f>
        <v/>
      </c>
      <c r="O31" s="13">
        <f>IF(OR($D31="",$F31=""),"",IF($L31&lt;=0.5,"Pagado",IF($N31="","",IF($M31&gt;=$N31,"Al día","Atrasado"))))</f>
        <v/>
      </c>
    </row>
    <row r="32">
      <c r="A32" s="8" t="n"/>
      <c r="B32" s="9" t="n"/>
      <c r="C32" s="8" t="n"/>
      <c r="D32" s="10" t="n"/>
      <c r="E32" s="11" t="n"/>
      <c r="F32" s="8" t="n"/>
      <c r="G32" s="8" t="n"/>
      <c r="H32" s="12">
        <f>IF(OR($D32="",$F32=""),"",$D32*$E32*$F32)</f>
        <v/>
      </c>
      <c r="I32" s="12">
        <f>IF(OR($D32="",$F32=""),"",$D32+$H32)</f>
        <v/>
      </c>
      <c r="J32" s="12">
        <f>IF(OR($D32="",$F32=""),"",$I32/$F32)</f>
        <v/>
      </c>
      <c r="K32" s="12">
        <f>IF(OR($D32="",$F32=""),"",SUMIF(Pagos!$B$5:$B$1004,$A32,Pagos!$D$5:$D$1004))</f>
        <v/>
      </c>
      <c r="L32" s="12">
        <f>IF(OR($D32="",$F32=""),"",$I32-$K32)</f>
        <v/>
      </c>
      <c r="M32" s="13">
        <f>IF(OR($D32="",$F32=""),"",MIN($F32,INT($K32/$J32+0.0001)))</f>
        <v/>
      </c>
      <c r="N32" s="13">
        <f>IF(OR(OR($D32="",$F32=""),$B32=""),"",MAX(0,MIN($F32,INT((TODAY()-$B32)/IF($G32="Diario",1,IF($G32="Semanal",7,IF($G32="Quincenal",15,30)))))))</f>
        <v/>
      </c>
      <c r="O32" s="13">
        <f>IF(OR($D32="",$F32=""),"",IF($L32&lt;=0.5,"Pagado",IF($N32="","",IF($M32&gt;=$N32,"Al día","Atrasado"))))</f>
        <v/>
      </c>
    </row>
    <row r="33">
      <c r="A33" s="8" t="n"/>
      <c r="B33" s="9" t="n"/>
      <c r="C33" s="8" t="n"/>
      <c r="D33" s="10" t="n"/>
      <c r="E33" s="11" t="n"/>
      <c r="F33" s="8" t="n"/>
      <c r="G33" s="8" t="n"/>
      <c r="H33" s="12">
        <f>IF(OR($D33="",$F33=""),"",$D33*$E33*$F33)</f>
        <v/>
      </c>
      <c r="I33" s="12">
        <f>IF(OR($D33="",$F33=""),"",$D33+$H33)</f>
        <v/>
      </c>
      <c r="J33" s="12">
        <f>IF(OR($D33="",$F33=""),"",$I33/$F33)</f>
        <v/>
      </c>
      <c r="K33" s="12">
        <f>IF(OR($D33="",$F33=""),"",SUMIF(Pagos!$B$5:$B$1004,$A33,Pagos!$D$5:$D$1004))</f>
        <v/>
      </c>
      <c r="L33" s="12">
        <f>IF(OR($D33="",$F33=""),"",$I33-$K33)</f>
        <v/>
      </c>
      <c r="M33" s="13">
        <f>IF(OR($D33="",$F33=""),"",MIN($F33,INT($K33/$J33+0.0001)))</f>
        <v/>
      </c>
      <c r="N33" s="13">
        <f>IF(OR(OR($D33="",$F33=""),$B33=""),"",MAX(0,MIN($F33,INT((TODAY()-$B33)/IF($G33="Diario",1,IF($G33="Semanal",7,IF($G33="Quincenal",15,30)))))))</f>
        <v/>
      </c>
      <c r="O33" s="13">
        <f>IF(OR($D33="",$F33=""),"",IF($L33&lt;=0.5,"Pagado",IF($N33="","",IF($M33&gt;=$N33,"Al día","Atrasado"))))</f>
        <v/>
      </c>
    </row>
    <row r="34">
      <c r="A34" s="8" t="n"/>
      <c r="B34" s="9" t="n"/>
      <c r="C34" s="8" t="n"/>
      <c r="D34" s="10" t="n"/>
      <c r="E34" s="11" t="n"/>
      <c r="F34" s="8" t="n"/>
      <c r="G34" s="8" t="n"/>
      <c r="H34" s="12">
        <f>IF(OR($D34="",$F34=""),"",$D34*$E34*$F34)</f>
        <v/>
      </c>
      <c r="I34" s="12">
        <f>IF(OR($D34="",$F34=""),"",$D34+$H34)</f>
        <v/>
      </c>
      <c r="J34" s="12">
        <f>IF(OR($D34="",$F34=""),"",$I34/$F34)</f>
        <v/>
      </c>
      <c r="K34" s="12">
        <f>IF(OR($D34="",$F34=""),"",SUMIF(Pagos!$B$5:$B$1004,$A34,Pagos!$D$5:$D$1004))</f>
        <v/>
      </c>
      <c r="L34" s="12">
        <f>IF(OR($D34="",$F34=""),"",$I34-$K34)</f>
        <v/>
      </c>
      <c r="M34" s="13">
        <f>IF(OR($D34="",$F34=""),"",MIN($F34,INT($K34/$J34+0.0001)))</f>
        <v/>
      </c>
      <c r="N34" s="13">
        <f>IF(OR(OR($D34="",$F34=""),$B34=""),"",MAX(0,MIN($F34,INT((TODAY()-$B34)/IF($G34="Diario",1,IF($G34="Semanal",7,IF($G34="Quincenal",15,30)))))))</f>
        <v/>
      </c>
      <c r="O34" s="13">
        <f>IF(OR($D34="",$F34=""),"",IF($L34&lt;=0.5,"Pagado",IF($N34="","",IF($M34&gt;=$N34,"Al día","Atrasado"))))</f>
        <v/>
      </c>
    </row>
    <row r="35">
      <c r="A35" s="8" t="n"/>
      <c r="B35" s="9" t="n"/>
      <c r="C35" s="8" t="n"/>
      <c r="D35" s="10" t="n"/>
      <c r="E35" s="11" t="n"/>
      <c r="F35" s="8" t="n"/>
      <c r="G35" s="8" t="n"/>
      <c r="H35" s="12">
        <f>IF(OR($D35="",$F35=""),"",$D35*$E35*$F35)</f>
        <v/>
      </c>
      <c r="I35" s="12">
        <f>IF(OR($D35="",$F35=""),"",$D35+$H35)</f>
        <v/>
      </c>
      <c r="J35" s="12">
        <f>IF(OR($D35="",$F35=""),"",$I35/$F35)</f>
        <v/>
      </c>
      <c r="K35" s="12">
        <f>IF(OR($D35="",$F35=""),"",SUMIF(Pagos!$B$5:$B$1004,$A35,Pagos!$D$5:$D$1004))</f>
        <v/>
      </c>
      <c r="L35" s="12">
        <f>IF(OR($D35="",$F35=""),"",$I35-$K35)</f>
        <v/>
      </c>
      <c r="M35" s="13">
        <f>IF(OR($D35="",$F35=""),"",MIN($F35,INT($K35/$J35+0.0001)))</f>
        <v/>
      </c>
      <c r="N35" s="13">
        <f>IF(OR(OR($D35="",$F35=""),$B35=""),"",MAX(0,MIN($F35,INT((TODAY()-$B35)/IF($G35="Diario",1,IF($G35="Semanal",7,IF($G35="Quincenal",15,30)))))))</f>
        <v/>
      </c>
      <c r="O35" s="13">
        <f>IF(OR($D35="",$F35=""),"",IF($L35&lt;=0.5,"Pagado",IF($N35="","",IF($M35&gt;=$N35,"Al día","Atrasado"))))</f>
        <v/>
      </c>
    </row>
    <row r="36">
      <c r="A36" s="8" t="n"/>
      <c r="B36" s="9" t="n"/>
      <c r="C36" s="8" t="n"/>
      <c r="D36" s="10" t="n"/>
      <c r="E36" s="11" t="n"/>
      <c r="F36" s="8" t="n"/>
      <c r="G36" s="8" t="n"/>
      <c r="H36" s="12">
        <f>IF(OR($D36="",$F36=""),"",$D36*$E36*$F36)</f>
        <v/>
      </c>
      <c r="I36" s="12">
        <f>IF(OR($D36="",$F36=""),"",$D36+$H36)</f>
        <v/>
      </c>
      <c r="J36" s="12">
        <f>IF(OR($D36="",$F36=""),"",$I36/$F36)</f>
        <v/>
      </c>
      <c r="K36" s="12">
        <f>IF(OR($D36="",$F36=""),"",SUMIF(Pagos!$B$5:$B$1004,$A36,Pagos!$D$5:$D$1004))</f>
        <v/>
      </c>
      <c r="L36" s="12">
        <f>IF(OR($D36="",$F36=""),"",$I36-$K36)</f>
        <v/>
      </c>
      <c r="M36" s="13">
        <f>IF(OR($D36="",$F36=""),"",MIN($F36,INT($K36/$J36+0.0001)))</f>
        <v/>
      </c>
      <c r="N36" s="13">
        <f>IF(OR(OR($D36="",$F36=""),$B36=""),"",MAX(0,MIN($F36,INT((TODAY()-$B36)/IF($G36="Diario",1,IF($G36="Semanal",7,IF($G36="Quincenal",15,30)))))))</f>
        <v/>
      </c>
      <c r="O36" s="13">
        <f>IF(OR($D36="",$F36=""),"",IF($L36&lt;=0.5,"Pagado",IF($N36="","",IF($M36&gt;=$N36,"Al día","Atrasado"))))</f>
        <v/>
      </c>
    </row>
    <row r="37">
      <c r="A37" s="8" t="n"/>
      <c r="B37" s="9" t="n"/>
      <c r="C37" s="8" t="n"/>
      <c r="D37" s="10" t="n"/>
      <c r="E37" s="11" t="n"/>
      <c r="F37" s="8" t="n"/>
      <c r="G37" s="8" t="n"/>
      <c r="H37" s="12">
        <f>IF(OR($D37="",$F37=""),"",$D37*$E37*$F37)</f>
        <v/>
      </c>
      <c r="I37" s="12">
        <f>IF(OR($D37="",$F37=""),"",$D37+$H37)</f>
        <v/>
      </c>
      <c r="J37" s="12">
        <f>IF(OR($D37="",$F37=""),"",$I37/$F37)</f>
        <v/>
      </c>
      <c r="K37" s="12">
        <f>IF(OR($D37="",$F37=""),"",SUMIF(Pagos!$B$5:$B$1004,$A37,Pagos!$D$5:$D$1004))</f>
        <v/>
      </c>
      <c r="L37" s="12">
        <f>IF(OR($D37="",$F37=""),"",$I37-$K37)</f>
        <v/>
      </c>
      <c r="M37" s="13">
        <f>IF(OR($D37="",$F37=""),"",MIN($F37,INT($K37/$J37+0.0001)))</f>
        <v/>
      </c>
      <c r="N37" s="13">
        <f>IF(OR(OR($D37="",$F37=""),$B37=""),"",MAX(0,MIN($F37,INT((TODAY()-$B37)/IF($G37="Diario",1,IF($G37="Semanal",7,IF($G37="Quincenal",15,30)))))))</f>
        <v/>
      </c>
      <c r="O37" s="13">
        <f>IF(OR($D37="",$F37=""),"",IF($L37&lt;=0.5,"Pagado",IF($N37="","",IF($M37&gt;=$N37,"Al día","Atrasado"))))</f>
        <v/>
      </c>
    </row>
    <row r="38">
      <c r="A38" s="8" t="n"/>
      <c r="B38" s="9" t="n"/>
      <c r="C38" s="8" t="n"/>
      <c r="D38" s="10" t="n"/>
      <c r="E38" s="11" t="n"/>
      <c r="F38" s="8" t="n"/>
      <c r="G38" s="8" t="n"/>
      <c r="H38" s="12">
        <f>IF(OR($D38="",$F38=""),"",$D38*$E38*$F38)</f>
        <v/>
      </c>
      <c r="I38" s="12">
        <f>IF(OR($D38="",$F38=""),"",$D38+$H38)</f>
        <v/>
      </c>
      <c r="J38" s="12">
        <f>IF(OR($D38="",$F38=""),"",$I38/$F38)</f>
        <v/>
      </c>
      <c r="K38" s="12">
        <f>IF(OR($D38="",$F38=""),"",SUMIF(Pagos!$B$5:$B$1004,$A38,Pagos!$D$5:$D$1004))</f>
        <v/>
      </c>
      <c r="L38" s="12">
        <f>IF(OR($D38="",$F38=""),"",$I38-$K38)</f>
        <v/>
      </c>
      <c r="M38" s="13">
        <f>IF(OR($D38="",$F38=""),"",MIN($F38,INT($K38/$J38+0.0001)))</f>
        <v/>
      </c>
      <c r="N38" s="13">
        <f>IF(OR(OR($D38="",$F38=""),$B38=""),"",MAX(0,MIN($F38,INT((TODAY()-$B38)/IF($G38="Diario",1,IF($G38="Semanal",7,IF($G38="Quincenal",15,30)))))))</f>
        <v/>
      </c>
      <c r="O38" s="13">
        <f>IF(OR($D38="",$F38=""),"",IF($L38&lt;=0.5,"Pagado",IF($N38="","",IF($M38&gt;=$N38,"Al día","Atrasado"))))</f>
        <v/>
      </c>
    </row>
    <row r="39">
      <c r="A39" s="8" t="n"/>
      <c r="B39" s="9" t="n"/>
      <c r="C39" s="8" t="n"/>
      <c r="D39" s="10" t="n"/>
      <c r="E39" s="11" t="n"/>
      <c r="F39" s="8" t="n"/>
      <c r="G39" s="8" t="n"/>
      <c r="H39" s="12">
        <f>IF(OR($D39="",$F39=""),"",$D39*$E39*$F39)</f>
        <v/>
      </c>
      <c r="I39" s="12">
        <f>IF(OR($D39="",$F39=""),"",$D39+$H39)</f>
        <v/>
      </c>
      <c r="J39" s="12">
        <f>IF(OR($D39="",$F39=""),"",$I39/$F39)</f>
        <v/>
      </c>
      <c r="K39" s="12">
        <f>IF(OR($D39="",$F39=""),"",SUMIF(Pagos!$B$5:$B$1004,$A39,Pagos!$D$5:$D$1004))</f>
        <v/>
      </c>
      <c r="L39" s="12">
        <f>IF(OR($D39="",$F39=""),"",$I39-$K39)</f>
        <v/>
      </c>
      <c r="M39" s="13">
        <f>IF(OR($D39="",$F39=""),"",MIN($F39,INT($K39/$J39+0.0001)))</f>
        <v/>
      </c>
      <c r="N39" s="13">
        <f>IF(OR(OR($D39="",$F39=""),$B39=""),"",MAX(0,MIN($F39,INT((TODAY()-$B39)/IF($G39="Diario",1,IF($G39="Semanal",7,IF($G39="Quincenal",15,30)))))))</f>
        <v/>
      </c>
      <c r="O39" s="13">
        <f>IF(OR($D39="",$F39=""),"",IF($L39&lt;=0.5,"Pagado",IF($N39="","",IF($M39&gt;=$N39,"Al día","Atrasado"))))</f>
        <v/>
      </c>
    </row>
    <row r="40">
      <c r="A40" s="8" t="n"/>
      <c r="B40" s="9" t="n"/>
      <c r="C40" s="8" t="n"/>
      <c r="D40" s="10" t="n"/>
      <c r="E40" s="11" t="n"/>
      <c r="F40" s="8" t="n"/>
      <c r="G40" s="8" t="n"/>
      <c r="H40" s="12">
        <f>IF(OR($D40="",$F40=""),"",$D40*$E40*$F40)</f>
        <v/>
      </c>
      <c r="I40" s="12">
        <f>IF(OR($D40="",$F40=""),"",$D40+$H40)</f>
        <v/>
      </c>
      <c r="J40" s="12">
        <f>IF(OR($D40="",$F40=""),"",$I40/$F40)</f>
        <v/>
      </c>
      <c r="K40" s="12">
        <f>IF(OR($D40="",$F40=""),"",SUMIF(Pagos!$B$5:$B$1004,$A40,Pagos!$D$5:$D$1004))</f>
        <v/>
      </c>
      <c r="L40" s="12">
        <f>IF(OR($D40="",$F40=""),"",$I40-$K40)</f>
        <v/>
      </c>
      <c r="M40" s="13">
        <f>IF(OR($D40="",$F40=""),"",MIN($F40,INT($K40/$J40+0.0001)))</f>
        <v/>
      </c>
      <c r="N40" s="13">
        <f>IF(OR(OR($D40="",$F40=""),$B40=""),"",MAX(0,MIN($F40,INT((TODAY()-$B40)/IF($G40="Diario",1,IF($G40="Semanal",7,IF($G40="Quincenal",15,30)))))))</f>
        <v/>
      </c>
      <c r="O40" s="13">
        <f>IF(OR($D40="",$F40=""),"",IF($L40&lt;=0.5,"Pagado",IF($N40="","",IF($M40&gt;=$N40,"Al día","Atrasado"))))</f>
        <v/>
      </c>
    </row>
    <row r="41">
      <c r="A41" s="8" t="n"/>
      <c r="B41" s="9" t="n"/>
      <c r="C41" s="8" t="n"/>
      <c r="D41" s="10" t="n"/>
      <c r="E41" s="11" t="n"/>
      <c r="F41" s="8" t="n"/>
      <c r="G41" s="8" t="n"/>
      <c r="H41" s="12">
        <f>IF(OR($D41="",$F41=""),"",$D41*$E41*$F41)</f>
        <v/>
      </c>
      <c r="I41" s="12">
        <f>IF(OR($D41="",$F41=""),"",$D41+$H41)</f>
        <v/>
      </c>
      <c r="J41" s="12">
        <f>IF(OR($D41="",$F41=""),"",$I41/$F41)</f>
        <v/>
      </c>
      <c r="K41" s="12">
        <f>IF(OR($D41="",$F41=""),"",SUMIF(Pagos!$B$5:$B$1004,$A41,Pagos!$D$5:$D$1004))</f>
        <v/>
      </c>
      <c r="L41" s="12">
        <f>IF(OR($D41="",$F41=""),"",$I41-$K41)</f>
        <v/>
      </c>
      <c r="M41" s="13">
        <f>IF(OR($D41="",$F41=""),"",MIN($F41,INT($K41/$J41+0.0001)))</f>
        <v/>
      </c>
      <c r="N41" s="13">
        <f>IF(OR(OR($D41="",$F41=""),$B41=""),"",MAX(0,MIN($F41,INT((TODAY()-$B41)/IF($G41="Diario",1,IF($G41="Semanal",7,IF($G41="Quincenal",15,30)))))))</f>
        <v/>
      </c>
      <c r="O41" s="13">
        <f>IF(OR($D41="",$F41=""),"",IF($L41&lt;=0.5,"Pagado",IF($N41="","",IF($M41&gt;=$N41,"Al día","Atrasado"))))</f>
        <v/>
      </c>
    </row>
    <row r="42">
      <c r="A42" s="8" t="n"/>
      <c r="B42" s="9" t="n"/>
      <c r="C42" s="8" t="n"/>
      <c r="D42" s="10" t="n"/>
      <c r="E42" s="11" t="n"/>
      <c r="F42" s="8" t="n"/>
      <c r="G42" s="8" t="n"/>
      <c r="H42" s="12">
        <f>IF(OR($D42="",$F42=""),"",$D42*$E42*$F42)</f>
        <v/>
      </c>
      <c r="I42" s="12">
        <f>IF(OR($D42="",$F42=""),"",$D42+$H42)</f>
        <v/>
      </c>
      <c r="J42" s="12">
        <f>IF(OR($D42="",$F42=""),"",$I42/$F42)</f>
        <v/>
      </c>
      <c r="K42" s="12">
        <f>IF(OR($D42="",$F42=""),"",SUMIF(Pagos!$B$5:$B$1004,$A42,Pagos!$D$5:$D$1004))</f>
        <v/>
      </c>
      <c r="L42" s="12">
        <f>IF(OR($D42="",$F42=""),"",$I42-$K42)</f>
        <v/>
      </c>
      <c r="M42" s="13">
        <f>IF(OR($D42="",$F42=""),"",MIN($F42,INT($K42/$J42+0.0001)))</f>
        <v/>
      </c>
      <c r="N42" s="13">
        <f>IF(OR(OR($D42="",$F42=""),$B42=""),"",MAX(0,MIN($F42,INT((TODAY()-$B42)/IF($G42="Diario",1,IF($G42="Semanal",7,IF($G42="Quincenal",15,30)))))))</f>
        <v/>
      </c>
      <c r="O42" s="13">
        <f>IF(OR($D42="",$F42=""),"",IF($L42&lt;=0.5,"Pagado",IF($N42="","",IF($M42&gt;=$N42,"Al día","Atrasado"))))</f>
        <v/>
      </c>
    </row>
    <row r="43">
      <c r="A43" s="8" t="n"/>
      <c r="B43" s="9" t="n"/>
      <c r="C43" s="8" t="n"/>
      <c r="D43" s="10" t="n"/>
      <c r="E43" s="11" t="n"/>
      <c r="F43" s="8" t="n"/>
      <c r="G43" s="8" t="n"/>
      <c r="H43" s="12">
        <f>IF(OR($D43="",$F43=""),"",$D43*$E43*$F43)</f>
        <v/>
      </c>
      <c r="I43" s="12">
        <f>IF(OR($D43="",$F43=""),"",$D43+$H43)</f>
        <v/>
      </c>
      <c r="J43" s="12">
        <f>IF(OR($D43="",$F43=""),"",$I43/$F43)</f>
        <v/>
      </c>
      <c r="K43" s="12">
        <f>IF(OR($D43="",$F43=""),"",SUMIF(Pagos!$B$5:$B$1004,$A43,Pagos!$D$5:$D$1004))</f>
        <v/>
      </c>
      <c r="L43" s="12">
        <f>IF(OR($D43="",$F43=""),"",$I43-$K43)</f>
        <v/>
      </c>
      <c r="M43" s="13">
        <f>IF(OR($D43="",$F43=""),"",MIN($F43,INT($K43/$J43+0.0001)))</f>
        <v/>
      </c>
      <c r="N43" s="13">
        <f>IF(OR(OR($D43="",$F43=""),$B43=""),"",MAX(0,MIN($F43,INT((TODAY()-$B43)/IF($G43="Diario",1,IF($G43="Semanal",7,IF($G43="Quincenal",15,30)))))))</f>
        <v/>
      </c>
      <c r="O43" s="13">
        <f>IF(OR($D43="",$F43=""),"",IF($L43&lt;=0.5,"Pagado",IF($N43="","",IF($M43&gt;=$N43,"Al día","Atrasado"))))</f>
        <v/>
      </c>
    </row>
    <row r="44">
      <c r="A44" s="8" t="n"/>
      <c r="B44" s="9" t="n"/>
      <c r="C44" s="8" t="n"/>
      <c r="D44" s="10" t="n"/>
      <c r="E44" s="11" t="n"/>
      <c r="F44" s="8" t="n"/>
      <c r="G44" s="8" t="n"/>
      <c r="H44" s="12">
        <f>IF(OR($D44="",$F44=""),"",$D44*$E44*$F44)</f>
        <v/>
      </c>
      <c r="I44" s="12">
        <f>IF(OR($D44="",$F44=""),"",$D44+$H44)</f>
        <v/>
      </c>
      <c r="J44" s="12">
        <f>IF(OR($D44="",$F44=""),"",$I44/$F44)</f>
        <v/>
      </c>
      <c r="K44" s="12">
        <f>IF(OR($D44="",$F44=""),"",SUMIF(Pagos!$B$5:$B$1004,$A44,Pagos!$D$5:$D$1004))</f>
        <v/>
      </c>
      <c r="L44" s="12">
        <f>IF(OR($D44="",$F44=""),"",$I44-$K44)</f>
        <v/>
      </c>
      <c r="M44" s="13">
        <f>IF(OR($D44="",$F44=""),"",MIN($F44,INT($K44/$J44+0.0001)))</f>
        <v/>
      </c>
      <c r="N44" s="13">
        <f>IF(OR(OR($D44="",$F44=""),$B44=""),"",MAX(0,MIN($F44,INT((TODAY()-$B44)/IF($G44="Diario",1,IF($G44="Semanal",7,IF($G44="Quincenal",15,30)))))))</f>
        <v/>
      </c>
      <c r="O44" s="13">
        <f>IF(OR($D44="",$F44=""),"",IF($L44&lt;=0.5,"Pagado",IF($N44="","",IF($M44&gt;=$N44,"Al día","Atrasado"))))</f>
        <v/>
      </c>
    </row>
    <row r="45">
      <c r="A45" s="8" t="n"/>
      <c r="B45" s="9" t="n"/>
      <c r="C45" s="8" t="n"/>
      <c r="D45" s="10" t="n"/>
      <c r="E45" s="11" t="n"/>
      <c r="F45" s="8" t="n"/>
      <c r="G45" s="8" t="n"/>
      <c r="H45" s="12">
        <f>IF(OR($D45="",$F45=""),"",$D45*$E45*$F45)</f>
        <v/>
      </c>
      <c r="I45" s="12">
        <f>IF(OR($D45="",$F45=""),"",$D45+$H45)</f>
        <v/>
      </c>
      <c r="J45" s="12">
        <f>IF(OR($D45="",$F45=""),"",$I45/$F45)</f>
        <v/>
      </c>
      <c r="K45" s="12">
        <f>IF(OR($D45="",$F45=""),"",SUMIF(Pagos!$B$5:$B$1004,$A45,Pagos!$D$5:$D$1004))</f>
        <v/>
      </c>
      <c r="L45" s="12">
        <f>IF(OR($D45="",$F45=""),"",$I45-$K45)</f>
        <v/>
      </c>
      <c r="M45" s="13">
        <f>IF(OR($D45="",$F45=""),"",MIN($F45,INT($K45/$J45+0.0001)))</f>
        <v/>
      </c>
      <c r="N45" s="13">
        <f>IF(OR(OR($D45="",$F45=""),$B45=""),"",MAX(0,MIN($F45,INT((TODAY()-$B45)/IF($G45="Diario",1,IF($G45="Semanal",7,IF($G45="Quincenal",15,30)))))))</f>
        <v/>
      </c>
      <c r="O45" s="13">
        <f>IF(OR($D45="",$F45=""),"",IF($L45&lt;=0.5,"Pagado",IF($N45="","",IF($M45&gt;=$N45,"Al día","Atrasado"))))</f>
        <v/>
      </c>
    </row>
    <row r="46">
      <c r="A46" s="8" t="n"/>
      <c r="B46" s="9" t="n"/>
      <c r="C46" s="8" t="n"/>
      <c r="D46" s="10" t="n"/>
      <c r="E46" s="11" t="n"/>
      <c r="F46" s="8" t="n"/>
      <c r="G46" s="8" t="n"/>
      <c r="H46" s="12">
        <f>IF(OR($D46="",$F46=""),"",$D46*$E46*$F46)</f>
        <v/>
      </c>
      <c r="I46" s="12">
        <f>IF(OR($D46="",$F46=""),"",$D46+$H46)</f>
        <v/>
      </c>
      <c r="J46" s="12">
        <f>IF(OR($D46="",$F46=""),"",$I46/$F46)</f>
        <v/>
      </c>
      <c r="K46" s="12">
        <f>IF(OR($D46="",$F46=""),"",SUMIF(Pagos!$B$5:$B$1004,$A46,Pagos!$D$5:$D$1004))</f>
        <v/>
      </c>
      <c r="L46" s="12">
        <f>IF(OR($D46="",$F46=""),"",$I46-$K46)</f>
        <v/>
      </c>
      <c r="M46" s="13">
        <f>IF(OR($D46="",$F46=""),"",MIN($F46,INT($K46/$J46+0.0001)))</f>
        <v/>
      </c>
      <c r="N46" s="13">
        <f>IF(OR(OR($D46="",$F46=""),$B46=""),"",MAX(0,MIN($F46,INT((TODAY()-$B46)/IF($G46="Diario",1,IF($G46="Semanal",7,IF($G46="Quincenal",15,30)))))))</f>
        <v/>
      </c>
      <c r="O46" s="13">
        <f>IF(OR($D46="",$F46=""),"",IF($L46&lt;=0.5,"Pagado",IF($N46="","",IF($M46&gt;=$N46,"Al día","Atrasado"))))</f>
        <v/>
      </c>
    </row>
    <row r="47">
      <c r="A47" s="8" t="n"/>
      <c r="B47" s="9" t="n"/>
      <c r="C47" s="8" t="n"/>
      <c r="D47" s="10" t="n"/>
      <c r="E47" s="11" t="n"/>
      <c r="F47" s="8" t="n"/>
      <c r="G47" s="8" t="n"/>
      <c r="H47" s="12">
        <f>IF(OR($D47="",$F47=""),"",$D47*$E47*$F47)</f>
        <v/>
      </c>
      <c r="I47" s="12">
        <f>IF(OR($D47="",$F47=""),"",$D47+$H47)</f>
        <v/>
      </c>
      <c r="J47" s="12">
        <f>IF(OR($D47="",$F47=""),"",$I47/$F47)</f>
        <v/>
      </c>
      <c r="K47" s="12">
        <f>IF(OR($D47="",$F47=""),"",SUMIF(Pagos!$B$5:$B$1004,$A47,Pagos!$D$5:$D$1004))</f>
        <v/>
      </c>
      <c r="L47" s="12">
        <f>IF(OR($D47="",$F47=""),"",$I47-$K47)</f>
        <v/>
      </c>
      <c r="M47" s="13">
        <f>IF(OR($D47="",$F47=""),"",MIN($F47,INT($K47/$J47+0.0001)))</f>
        <v/>
      </c>
      <c r="N47" s="13">
        <f>IF(OR(OR($D47="",$F47=""),$B47=""),"",MAX(0,MIN($F47,INT((TODAY()-$B47)/IF($G47="Diario",1,IF($G47="Semanal",7,IF($G47="Quincenal",15,30)))))))</f>
        <v/>
      </c>
      <c r="O47" s="13">
        <f>IF(OR($D47="",$F47=""),"",IF($L47&lt;=0.5,"Pagado",IF($N47="","",IF($M47&gt;=$N47,"Al día","Atrasado"))))</f>
        <v/>
      </c>
    </row>
    <row r="48">
      <c r="A48" s="8" t="n"/>
      <c r="B48" s="9" t="n"/>
      <c r="C48" s="8" t="n"/>
      <c r="D48" s="10" t="n"/>
      <c r="E48" s="11" t="n"/>
      <c r="F48" s="8" t="n"/>
      <c r="G48" s="8" t="n"/>
      <c r="H48" s="12">
        <f>IF(OR($D48="",$F48=""),"",$D48*$E48*$F48)</f>
        <v/>
      </c>
      <c r="I48" s="12">
        <f>IF(OR($D48="",$F48=""),"",$D48+$H48)</f>
        <v/>
      </c>
      <c r="J48" s="12">
        <f>IF(OR($D48="",$F48=""),"",$I48/$F48)</f>
        <v/>
      </c>
      <c r="K48" s="12">
        <f>IF(OR($D48="",$F48=""),"",SUMIF(Pagos!$B$5:$B$1004,$A48,Pagos!$D$5:$D$1004))</f>
        <v/>
      </c>
      <c r="L48" s="12">
        <f>IF(OR($D48="",$F48=""),"",$I48-$K48)</f>
        <v/>
      </c>
      <c r="M48" s="13">
        <f>IF(OR($D48="",$F48=""),"",MIN($F48,INT($K48/$J48+0.0001)))</f>
        <v/>
      </c>
      <c r="N48" s="13">
        <f>IF(OR(OR($D48="",$F48=""),$B48=""),"",MAX(0,MIN($F48,INT((TODAY()-$B48)/IF($G48="Diario",1,IF($G48="Semanal",7,IF($G48="Quincenal",15,30)))))))</f>
        <v/>
      </c>
      <c r="O48" s="13">
        <f>IF(OR($D48="",$F48=""),"",IF($L48&lt;=0.5,"Pagado",IF($N48="","",IF($M48&gt;=$N48,"Al día","Atrasado"))))</f>
        <v/>
      </c>
    </row>
    <row r="49">
      <c r="A49" s="8" t="n"/>
      <c r="B49" s="9" t="n"/>
      <c r="C49" s="8" t="n"/>
      <c r="D49" s="10" t="n"/>
      <c r="E49" s="11" t="n"/>
      <c r="F49" s="8" t="n"/>
      <c r="G49" s="8" t="n"/>
      <c r="H49" s="12">
        <f>IF(OR($D49="",$F49=""),"",$D49*$E49*$F49)</f>
        <v/>
      </c>
      <c r="I49" s="12">
        <f>IF(OR($D49="",$F49=""),"",$D49+$H49)</f>
        <v/>
      </c>
      <c r="J49" s="12">
        <f>IF(OR($D49="",$F49=""),"",$I49/$F49)</f>
        <v/>
      </c>
      <c r="K49" s="12">
        <f>IF(OR($D49="",$F49=""),"",SUMIF(Pagos!$B$5:$B$1004,$A49,Pagos!$D$5:$D$1004))</f>
        <v/>
      </c>
      <c r="L49" s="12">
        <f>IF(OR($D49="",$F49=""),"",$I49-$K49)</f>
        <v/>
      </c>
      <c r="M49" s="13">
        <f>IF(OR($D49="",$F49=""),"",MIN($F49,INT($K49/$J49+0.0001)))</f>
        <v/>
      </c>
      <c r="N49" s="13">
        <f>IF(OR(OR($D49="",$F49=""),$B49=""),"",MAX(0,MIN($F49,INT((TODAY()-$B49)/IF($G49="Diario",1,IF($G49="Semanal",7,IF($G49="Quincenal",15,30)))))))</f>
        <v/>
      </c>
      <c r="O49" s="13">
        <f>IF(OR($D49="",$F49=""),"",IF($L49&lt;=0.5,"Pagado",IF($N49="","",IF($M49&gt;=$N49,"Al día","Atrasado"))))</f>
        <v/>
      </c>
    </row>
    <row r="50">
      <c r="A50" s="8" t="n"/>
      <c r="B50" s="9" t="n"/>
      <c r="C50" s="8" t="n"/>
      <c r="D50" s="10" t="n"/>
      <c r="E50" s="11" t="n"/>
      <c r="F50" s="8" t="n"/>
      <c r="G50" s="8" t="n"/>
      <c r="H50" s="12">
        <f>IF(OR($D50="",$F50=""),"",$D50*$E50*$F50)</f>
        <v/>
      </c>
      <c r="I50" s="12">
        <f>IF(OR($D50="",$F50=""),"",$D50+$H50)</f>
        <v/>
      </c>
      <c r="J50" s="12">
        <f>IF(OR($D50="",$F50=""),"",$I50/$F50)</f>
        <v/>
      </c>
      <c r="K50" s="12">
        <f>IF(OR($D50="",$F50=""),"",SUMIF(Pagos!$B$5:$B$1004,$A50,Pagos!$D$5:$D$1004))</f>
        <v/>
      </c>
      <c r="L50" s="12">
        <f>IF(OR($D50="",$F50=""),"",$I50-$K50)</f>
        <v/>
      </c>
      <c r="M50" s="13">
        <f>IF(OR($D50="",$F50=""),"",MIN($F50,INT($K50/$J50+0.0001)))</f>
        <v/>
      </c>
      <c r="N50" s="13">
        <f>IF(OR(OR($D50="",$F50=""),$B50=""),"",MAX(0,MIN($F50,INT((TODAY()-$B50)/IF($G50="Diario",1,IF($G50="Semanal",7,IF($G50="Quincenal",15,30)))))))</f>
        <v/>
      </c>
      <c r="O50" s="13">
        <f>IF(OR($D50="",$F50=""),"",IF($L50&lt;=0.5,"Pagado",IF($N50="","",IF($M50&gt;=$N50,"Al día","Atrasado"))))</f>
        <v/>
      </c>
    </row>
    <row r="51">
      <c r="A51" s="8" t="n"/>
      <c r="B51" s="9" t="n"/>
      <c r="C51" s="8" t="n"/>
      <c r="D51" s="10" t="n"/>
      <c r="E51" s="11" t="n"/>
      <c r="F51" s="8" t="n"/>
      <c r="G51" s="8" t="n"/>
      <c r="H51" s="12">
        <f>IF(OR($D51="",$F51=""),"",$D51*$E51*$F51)</f>
        <v/>
      </c>
      <c r="I51" s="12">
        <f>IF(OR($D51="",$F51=""),"",$D51+$H51)</f>
        <v/>
      </c>
      <c r="J51" s="12">
        <f>IF(OR($D51="",$F51=""),"",$I51/$F51)</f>
        <v/>
      </c>
      <c r="K51" s="12">
        <f>IF(OR($D51="",$F51=""),"",SUMIF(Pagos!$B$5:$B$1004,$A51,Pagos!$D$5:$D$1004))</f>
        <v/>
      </c>
      <c r="L51" s="12">
        <f>IF(OR($D51="",$F51=""),"",$I51-$K51)</f>
        <v/>
      </c>
      <c r="M51" s="13">
        <f>IF(OR($D51="",$F51=""),"",MIN($F51,INT($K51/$J51+0.0001)))</f>
        <v/>
      </c>
      <c r="N51" s="13">
        <f>IF(OR(OR($D51="",$F51=""),$B51=""),"",MAX(0,MIN($F51,INT((TODAY()-$B51)/IF($G51="Diario",1,IF($G51="Semanal",7,IF($G51="Quincenal",15,30)))))))</f>
        <v/>
      </c>
      <c r="O51" s="13">
        <f>IF(OR($D51="",$F51=""),"",IF($L51&lt;=0.5,"Pagado",IF($N51="","",IF($M51&gt;=$N51,"Al día","Atrasado"))))</f>
        <v/>
      </c>
    </row>
    <row r="52">
      <c r="A52" s="8" t="n"/>
      <c r="B52" s="9" t="n"/>
      <c r="C52" s="8" t="n"/>
      <c r="D52" s="10" t="n"/>
      <c r="E52" s="11" t="n"/>
      <c r="F52" s="8" t="n"/>
      <c r="G52" s="8" t="n"/>
      <c r="H52" s="12">
        <f>IF(OR($D52="",$F52=""),"",$D52*$E52*$F52)</f>
        <v/>
      </c>
      <c r="I52" s="12">
        <f>IF(OR($D52="",$F52=""),"",$D52+$H52)</f>
        <v/>
      </c>
      <c r="J52" s="12">
        <f>IF(OR($D52="",$F52=""),"",$I52/$F52)</f>
        <v/>
      </c>
      <c r="K52" s="12">
        <f>IF(OR($D52="",$F52=""),"",SUMIF(Pagos!$B$5:$B$1004,$A52,Pagos!$D$5:$D$1004))</f>
        <v/>
      </c>
      <c r="L52" s="12">
        <f>IF(OR($D52="",$F52=""),"",$I52-$K52)</f>
        <v/>
      </c>
      <c r="M52" s="13">
        <f>IF(OR($D52="",$F52=""),"",MIN($F52,INT($K52/$J52+0.0001)))</f>
        <v/>
      </c>
      <c r="N52" s="13">
        <f>IF(OR(OR($D52="",$F52=""),$B52=""),"",MAX(0,MIN($F52,INT((TODAY()-$B52)/IF($G52="Diario",1,IF($G52="Semanal",7,IF($G52="Quincenal",15,30)))))))</f>
        <v/>
      </c>
      <c r="O52" s="13">
        <f>IF(OR($D52="",$F52=""),"",IF($L52&lt;=0.5,"Pagado",IF($N52="","",IF($M52&gt;=$N52,"Al día","Atrasado"))))</f>
        <v/>
      </c>
    </row>
    <row r="53">
      <c r="A53" s="8" t="n"/>
      <c r="B53" s="9" t="n"/>
      <c r="C53" s="8" t="n"/>
      <c r="D53" s="10" t="n"/>
      <c r="E53" s="11" t="n"/>
      <c r="F53" s="8" t="n"/>
      <c r="G53" s="8" t="n"/>
      <c r="H53" s="12">
        <f>IF(OR($D53="",$F53=""),"",$D53*$E53*$F53)</f>
        <v/>
      </c>
      <c r="I53" s="12">
        <f>IF(OR($D53="",$F53=""),"",$D53+$H53)</f>
        <v/>
      </c>
      <c r="J53" s="12">
        <f>IF(OR($D53="",$F53=""),"",$I53/$F53)</f>
        <v/>
      </c>
      <c r="K53" s="12">
        <f>IF(OR($D53="",$F53=""),"",SUMIF(Pagos!$B$5:$B$1004,$A53,Pagos!$D$5:$D$1004))</f>
        <v/>
      </c>
      <c r="L53" s="12">
        <f>IF(OR($D53="",$F53=""),"",$I53-$K53)</f>
        <v/>
      </c>
      <c r="M53" s="13">
        <f>IF(OR($D53="",$F53=""),"",MIN($F53,INT($K53/$J53+0.0001)))</f>
        <v/>
      </c>
      <c r="N53" s="13">
        <f>IF(OR(OR($D53="",$F53=""),$B53=""),"",MAX(0,MIN($F53,INT((TODAY()-$B53)/IF($G53="Diario",1,IF($G53="Semanal",7,IF($G53="Quincenal",15,30)))))))</f>
        <v/>
      </c>
      <c r="O53" s="13">
        <f>IF(OR($D53="",$F53=""),"",IF($L53&lt;=0.5,"Pagado",IF($N53="","",IF($M53&gt;=$N53,"Al día","Atrasado"))))</f>
        <v/>
      </c>
    </row>
    <row r="54">
      <c r="A54" s="8" t="n"/>
      <c r="B54" s="9" t="n"/>
      <c r="C54" s="8" t="n"/>
      <c r="D54" s="10" t="n"/>
      <c r="E54" s="11" t="n"/>
      <c r="F54" s="8" t="n"/>
      <c r="G54" s="8" t="n"/>
      <c r="H54" s="12">
        <f>IF(OR($D54="",$F54=""),"",$D54*$E54*$F54)</f>
        <v/>
      </c>
      <c r="I54" s="12">
        <f>IF(OR($D54="",$F54=""),"",$D54+$H54)</f>
        <v/>
      </c>
      <c r="J54" s="12">
        <f>IF(OR($D54="",$F54=""),"",$I54/$F54)</f>
        <v/>
      </c>
      <c r="K54" s="12">
        <f>IF(OR($D54="",$F54=""),"",SUMIF(Pagos!$B$5:$B$1004,$A54,Pagos!$D$5:$D$1004))</f>
        <v/>
      </c>
      <c r="L54" s="12">
        <f>IF(OR($D54="",$F54=""),"",$I54-$K54)</f>
        <v/>
      </c>
      <c r="M54" s="13">
        <f>IF(OR($D54="",$F54=""),"",MIN($F54,INT($K54/$J54+0.0001)))</f>
        <v/>
      </c>
      <c r="N54" s="13">
        <f>IF(OR(OR($D54="",$F54=""),$B54=""),"",MAX(0,MIN($F54,INT((TODAY()-$B54)/IF($G54="Diario",1,IF($G54="Semanal",7,IF($G54="Quincenal",15,30)))))))</f>
        <v/>
      </c>
      <c r="O54" s="13">
        <f>IF(OR($D54="",$F54=""),"",IF($L54&lt;=0.5,"Pagado",IF($N54="","",IF($M54&gt;=$N54,"Al día","Atrasado"))))</f>
        <v/>
      </c>
    </row>
    <row r="55">
      <c r="A55" s="8" t="n"/>
      <c r="B55" s="9" t="n"/>
      <c r="C55" s="8" t="n"/>
      <c r="D55" s="10" t="n"/>
      <c r="E55" s="11" t="n"/>
      <c r="F55" s="8" t="n"/>
      <c r="G55" s="8" t="n"/>
      <c r="H55" s="12">
        <f>IF(OR($D55="",$F55=""),"",$D55*$E55*$F55)</f>
        <v/>
      </c>
      <c r="I55" s="12">
        <f>IF(OR($D55="",$F55=""),"",$D55+$H55)</f>
        <v/>
      </c>
      <c r="J55" s="12">
        <f>IF(OR($D55="",$F55=""),"",$I55/$F55)</f>
        <v/>
      </c>
      <c r="K55" s="12">
        <f>IF(OR($D55="",$F55=""),"",SUMIF(Pagos!$B$5:$B$1004,$A55,Pagos!$D$5:$D$1004))</f>
        <v/>
      </c>
      <c r="L55" s="12">
        <f>IF(OR($D55="",$F55=""),"",$I55-$K55)</f>
        <v/>
      </c>
      <c r="M55" s="13">
        <f>IF(OR($D55="",$F55=""),"",MIN($F55,INT($K55/$J55+0.0001)))</f>
        <v/>
      </c>
      <c r="N55" s="13">
        <f>IF(OR(OR($D55="",$F55=""),$B55=""),"",MAX(0,MIN($F55,INT((TODAY()-$B55)/IF($G55="Diario",1,IF($G55="Semanal",7,IF($G55="Quincenal",15,30)))))))</f>
        <v/>
      </c>
      <c r="O55" s="13">
        <f>IF(OR($D55="",$F55=""),"",IF($L55&lt;=0.5,"Pagado",IF($N55="","",IF($M55&gt;=$N55,"Al día","Atrasado"))))</f>
        <v/>
      </c>
    </row>
    <row r="56">
      <c r="A56" s="8" t="n"/>
      <c r="B56" s="9" t="n"/>
      <c r="C56" s="8" t="n"/>
      <c r="D56" s="10" t="n"/>
      <c r="E56" s="11" t="n"/>
      <c r="F56" s="8" t="n"/>
      <c r="G56" s="8" t="n"/>
      <c r="H56" s="12">
        <f>IF(OR($D56="",$F56=""),"",$D56*$E56*$F56)</f>
        <v/>
      </c>
      <c r="I56" s="12">
        <f>IF(OR($D56="",$F56=""),"",$D56+$H56)</f>
        <v/>
      </c>
      <c r="J56" s="12">
        <f>IF(OR($D56="",$F56=""),"",$I56/$F56)</f>
        <v/>
      </c>
      <c r="K56" s="12">
        <f>IF(OR($D56="",$F56=""),"",SUMIF(Pagos!$B$5:$B$1004,$A56,Pagos!$D$5:$D$1004))</f>
        <v/>
      </c>
      <c r="L56" s="12">
        <f>IF(OR($D56="",$F56=""),"",$I56-$K56)</f>
        <v/>
      </c>
      <c r="M56" s="13">
        <f>IF(OR($D56="",$F56=""),"",MIN($F56,INT($K56/$J56+0.0001)))</f>
        <v/>
      </c>
      <c r="N56" s="13">
        <f>IF(OR(OR($D56="",$F56=""),$B56=""),"",MAX(0,MIN($F56,INT((TODAY()-$B56)/IF($G56="Diario",1,IF($G56="Semanal",7,IF($G56="Quincenal",15,30)))))))</f>
        <v/>
      </c>
      <c r="O56" s="13">
        <f>IF(OR($D56="",$F56=""),"",IF($L56&lt;=0.5,"Pagado",IF($N56="","",IF($M56&gt;=$N56,"Al día","Atrasado"))))</f>
        <v/>
      </c>
    </row>
    <row r="57">
      <c r="A57" s="8" t="n"/>
      <c r="B57" s="9" t="n"/>
      <c r="C57" s="8" t="n"/>
      <c r="D57" s="10" t="n"/>
      <c r="E57" s="11" t="n"/>
      <c r="F57" s="8" t="n"/>
      <c r="G57" s="8" t="n"/>
      <c r="H57" s="12">
        <f>IF(OR($D57="",$F57=""),"",$D57*$E57*$F57)</f>
        <v/>
      </c>
      <c r="I57" s="12">
        <f>IF(OR($D57="",$F57=""),"",$D57+$H57)</f>
        <v/>
      </c>
      <c r="J57" s="12">
        <f>IF(OR($D57="",$F57=""),"",$I57/$F57)</f>
        <v/>
      </c>
      <c r="K57" s="12">
        <f>IF(OR($D57="",$F57=""),"",SUMIF(Pagos!$B$5:$B$1004,$A57,Pagos!$D$5:$D$1004))</f>
        <v/>
      </c>
      <c r="L57" s="12">
        <f>IF(OR($D57="",$F57=""),"",$I57-$K57)</f>
        <v/>
      </c>
      <c r="M57" s="13">
        <f>IF(OR($D57="",$F57=""),"",MIN($F57,INT($K57/$J57+0.0001)))</f>
        <v/>
      </c>
      <c r="N57" s="13">
        <f>IF(OR(OR($D57="",$F57=""),$B57=""),"",MAX(0,MIN($F57,INT((TODAY()-$B57)/IF($G57="Diario",1,IF($G57="Semanal",7,IF($G57="Quincenal",15,30)))))))</f>
        <v/>
      </c>
      <c r="O57" s="13">
        <f>IF(OR($D57="",$F57=""),"",IF($L57&lt;=0.5,"Pagado",IF($N57="","",IF($M57&gt;=$N57,"Al día","Atrasado"))))</f>
        <v/>
      </c>
    </row>
    <row r="58">
      <c r="A58" s="8" t="n"/>
      <c r="B58" s="9" t="n"/>
      <c r="C58" s="8" t="n"/>
      <c r="D58" s="10" t="n"/>
      <c r="E58" s="11" t="n"/>
      <c r="F58" s="8" t="n"/>
      <c r="G58" s="8" t="n"/>
      <c r="H58" s="12">
        <f>IF(OR($D58="",$F58=""),"",$D58*$E58*$F58)</f>
        <v/>
      </c>
      <c r="I58" s="12">
        <f>IF(OR($D58="",$F58=""),"",$D58+$H58)</f>
        <v/>
      </c>
      <c r="J58" s="12">
        <f>IF(OR($D58="",$F58=""),"",$I58/$F58)</f>
        <v/>
      </c>
      <c r="K58" s="12">
        <f>IF(OR($D58="",$F58=""),"",SUMIF(Pagos!$B$5:$B$1004,$A58,Pagos!$D$5:$D$1004))</f>
        <v/>
      </c>
      <c r="L58" s="12">
        <f>IF(OR($D58="",$F58=""),"",$I58-$K58)</f>
        <v/>
      </c>
      <c r="M58" s="13">
        <f>IF(OR($D58="",$F58=""),"",MIN($F58,INT($K58/$J58+0.0001)))</f>
        <v/>
      </c>
      <c r="N58" s="13">
        <f>IF(OR(OR($D58="",$F58=""),$B58=""),"",MAX(0,MIN($F58,INT((TODAY()-$B58)/IF($G58="Diario",1,IF($G58="Semanal",7,IF($G58="Quincenal",15,30)))))))</f>
        <v/>
      </c>
      <c r="O58" s="13">
        <f>IF(OR($D58="",$F58=""),"",IF($L58&lt;=0.5,"Pagado",IF($N58="","",IF($M58&gt;=$N58,"Al día","Atrasado"))))</f>
        <v/>
      </c>
    </row>
    <row r="59">
      <c r="A59" s="8" t="n"/>
      <c r="B59" s="9" t="n"/>
      <c r="C59" s="8" t="n"/>
      <c r="D59" s="10" t="n"/>
      <c r="E59" s="11" t="n"/>
      <c r="F59" s="8" t="n"/>
      <c r="G59" s="8" t="n"/>
      <c r="H59" s="12">
        <f>IF(OR($D59="",$F59=""),"",$D59*$E59*$F59)</f>
        <v/>
      </c>
      <c r="I59" s="12">
        <f>IF(OR($D59="",$F59=""),"",$D59+$H59)</f>
        <v/>
      </c>
      <c r="J59" s="12">
        <f>IF(OR($D59="",$F59=""),"",$I59/$F59)</f>
        <v/>
      </c>
      <c r="K59" s="12">
        <f>IF(OR($D59="",$F59=""),"",SUMIF(Pagos!$B$5:$B$1004,$A59,Pagos!$D$5:$D$1004))</f>
        <v/>
      </c>
      <c r="L59" s="12">
        <f>IF(OR($D59="",$F59=""),"",$I59-$K59)</f>
        <v/>
      </c>
      <c r="M59" s="13">
        <f>IF(OR($D59="",$F59=""),"",MIN($F59,INT($K59/$J59+0.0001)))</f>
        <v/>
      </c>
      <c r="N59" s="13">
        <f>IF(OR(OR($D59="",$F59=""),$B59=""),"",MAX(0,MIN($F59,INT((TODAY()-$B59)/IF($G59="Diario",1,IF($G59="Semanal",7,IF($G59="Quincenal",15,30)))))))</f>
        <v/>
      </c>
      <c r="O59" s="13">
        <f>IF(OR($D59="",$F59=""),"",IF($L59&lt;=0.5,"Pagado",IF($N59="","",IF($M59&gt;=$N59,"Al día","Atrasado"))))</f>
        <v/>
      </c>
    </row>
    <row r="60">
      <c r="A60" s="8" t="n"/>
      <c r="B60" s="9" t="n"/>
      <c r="C60" s="8" t="n"/>
      <c r="D60" s="10" t="n"/>
      <c r="E60" s="11" t="n"/>
      <c r="F60" s="8" t="n"/>
      <c r="G60" s="8" t="n"/>
      <c r="H60" s="12">
        <f>IF(OR($D60="",$F60=""),"",$D60*$E60*$F60)</f>
        <v/>
      </c>
      <c r="I60" s="12">
        <f>IF(OR($D60="",$F60=""),"",$D60+$H60)</f>
        <v/>
      </c>
      <c r="J60" s="12">
        <f>IF(OR($D60="",$F60=""),"",$I60/$F60)</f>
        <v/>
      </c>
      <c r="K60" s="12">
        <f>IF(OR($D60="",$F60=""),"",SUMIF(Pagos!$B$5:$B$1004,$A60,Pagos!$D$5:$D$1004))</f>
        <v/>
      </c>
      <c r="L60" s="12">
        <f>IF(OR($D60="",$F60=""),"",$I60-$K60)</f>
        <v/>
      </c>
      <c r="M60" s="13">
        <f>IF(OR($D60="",$F60=""),"",MIN($F60,INT($K60/$J60+0.0001)))</f>
        <v/>
      </c>
      <c r="N60" s="13">
        <f>IF(OR(OR($D60="",$F60=""),$B60=""),"",MAX(0,MIN($F60,INT((TODAY()-$B60)/IF($G60="Diario",1,IF($G60="Semanal",7,IF($G60="Quincenal",15,30)))))))</f>
        <v/>
      </c>
      <c r="O60" s="13">
        <f>IF(OR($D60="",$F60=""),"",IF($L60&lt;=0.5,"Pagado",IF($N60="","",IF($M60&gt;=$N60,"Al día","Atrasado"))))</f>
        <v/>
      </c>
    </row>
    <row r="61">
      <c r="A61" s="8" t="n"/>
      <c r="B61" s="9" t="n"/>
      <c r="C61" s="8" t="n"/>
      <c r="D61" s="10" t="n"/>
      <c r="E61" s="11" t="n"/>
      <c r="F61" s="8" t="n"/>
      <c r="G61" s="8" t="n"/>
      <c r="H61" s="12">
        <f>IF(OR($D61="",$F61=""),"",$D61*$E61*$F61)</f>
        <v/>
      </c>
      <c r="I61" s="12">
        <f>IF(OR($D61="",$F61=""),"",$D61+$H61)</f>
        <v/>
      </c>
      <c r="J61" s="12">
        <f>IF(OR($D61="",$F61=""),"",$I61/$F61)</f>
        <v/>
      </c>
      <c r="K61" s="12">
        <f>IF(OR($D61="",$F61=""),"",SUMIF(Pagos!$B$5:$B$1004,$A61,Pagos!$D$5:$D$1004))</f>
        <v/>
      </c>
      <c r="L61" s="12">
        <f>IF(OR($D61="",$F61=""),"",$I61-$K61)</f>
        <v/>
      </c>
      <c r="M61" s="13">
        <f>IF(OR($D61="",$F61=""),"",MIN($F61,INT($K61/$J61+0.0001)))</f>
        <v/>
      </c>
      <c r="N61" s="13">
        <f>IF(OR(OR($D61="",$F61=""),$B61=""),"",MAX(0,MIN($F61,INT((TODAY()-$B61)/IF($G61="Diario",1,IF($G61="Semanal",7,IF($G61="Quincenal",15,30)))))))</f>
        <v/>
      </c>
      <c r="O61" s="13">
        <f>IF(OR($D61="",$F61=""),"",IF($L61&lt;=0.5,"Pagado",IF($N61="","",IF($M61&gt;=$N61,"Al día","Atrasado"))))</f>
        <v/>
      </c>
    </row>
    <row r="62">
      <c r="A62" s="8" t="n"/>
      <c r="B62" s="9" t="n"/>
      <c r="C62" s="8" t="n"/>
      <c r="D62" s="10" t="n"/>
      <c r="E62" s="11" t="n"/>
      <c r="F62" s="8" t="n"/>
      <c r="G62" s="8" t="n"/>
      <c r="H62" s="12">
        <f>IF(OR($D62="",$F62=""),"",$D62*$E62*$F62)</f>
        <v/>
      </c>
      <c r="I62" s="12">
        <f>IF(OR($D62="",$F62=""),"",$D62+$H62)</f>
        <v/>
      </c>
      <c r="J62" s="12">
        <f>IF(OR($D62="",$F62=""),"",$I62/$F62)</f>
        <v/>
      </c>
      <c r="K62" s="12">
        <f>IF(OR($D62="",$F62=""),"",SUMIF(Pagos!$B$5:$B$1004,$A62,Pagos!$D$5:$D$1004))</f>
        <v/>
      </c>
      <c r="L62" s="12">
        <f>IF(OR($D62="",$F62=""),"",$I62-$K62)</f>
        <v/>
      </c>
      <c r="M62" s="13">
        <f>IF(OR($D62="",$F62=""),"",MIN($F62,INT($K62/$J62+0.0001)))</f>
        <v/>
      </c>
      <c r="N62" s="13">
        <f>IF(OR(OR($D62="",$F62=""),$B62=""),"",MAX(0,MIN($F62,INT((TODAY()-$B62)/IF($G62="Diario",1,IF($G62="Semanal",7,IF($G62="Quincenal",15,30)))))))</f>
        <v/>
      </c>
      <c r="O62" s="13">
        <f>IF(OR($D62="",$F62=""),"",IF($L62&lt;=0.5,"Pagado",IF($N62="","",IF($M62&gt;=$N62,"Al día","Atrasado"))))</f>
        <v/>
      </c>
    </row>
    <row r="63">
      <c r="A63" s="8" t="n"/>
      <c r="B63" s="9" t="n"/>
      <c r="C63" s="8" t="n"/>
      <c r="D63" s="10" t="n"/>
      <c r="E63" s="11" t="n"/>
      <c r="F63" s="8" t="n"/>
      <c r="G63" s="8" t="n"/>
      <c r="H63" s="12">
        <f>IF(OR($D63="",$F63=""),"",$D63*$E63*$F63)</f>
        <v/>
      </c>
      <c r="I63" s="12">
        <f>IF(OR($D63="",$F63=""),"",$D63+$H63)</f>
        <v/>
      </c>
      <c r="J63" s="12">
        <f>IF(OR($D63="",$F63=""),"",$I63/$F63)</f>
        <v/>
      </c>
      <c r="K63" s="12">
        <f>IF(OR($D63="",$F63=""),"",SUMIF(Pagos!$B$5:$B$1004,$A63,Pagos!$D$5:$D$1004))</f>
        <v/>
      </c>
      <c r="L63" s="12">
        <f>IF(OR($D63="",$F63=""),"",$I63-$K63)</f>
        <v/>
      </c>
      <c r="M63" s="13">
        <f>IF(OR($D63="",$F63=""),"",MIN($F63,INT($K63/$J63+0.0001)))</f>
        <v/>
      </c>
      <c r="N63" s="13">
        <f>IF(OR(OR($D63="",$F63=""),$B63=""),"",MAX(0,MIN($F63,INT((TODAY()-$B63)/IF($G63="Diario",1,IF($G63="Semanal",7,IF($G63="Quincenal",15,30)))))))</f>
        <v/>
      </c>
      <c r="O63" s="13">
        <f>IF(OR($D63="",$F63=""),"",IF($L63&lt;=0.5,"Pagado",IF($N63="","",IF($M63&gt;=$N63,"Al día","Atrasado"))))</f>
        <v/>
      </c>
    </row>
    <row r="64">
      <c r="A64" s="8" t="n"/>
      <c r="B64" s="9" t="n"/>
      <c r="C64" s="8" t="n"/>
      <c r="D64" s="10" t="n"/>
      <c r="E64" s="11" t="n"/>
      <c r="F64" s="8" t="n"/>
      <c r="G64" s="8" t="n"/>
      <c r="H64" s="12">
        <f>IF(OR($D64="",$F64=""),"",$D64*$E64*$F64)</f>
        <v/>
      </c>
      <c r="I64" s="12">
        <f>IF(OR($D64="",$F64=""),"",$D64+$H64)</f>
        <v/>
      </c>
      <c r="J64" s="12">
        <f>IF(OR($D64="",$F64=""),"",$I64/$F64)</f>
        <v/>
      </c>
      <c r="K64" s="12">
        <f>IF(OR($D64="",$F64=""),"",SUMIF(Pagos!$B$5:$B$1004,$A64,Pagos!$D$5:$D$1004))</f>
        <v/>
      </c>
      <c r="L64" s="12">
        <f>IF(OR($D64="",$F64=""),"",$I64-$K64)</f>
        <v/>
      </c>
      <c r="M64" s="13">
        <f>IF(OR($D64="",$F64=""),"",MIN($F64,INT($K64/$J64+0.0001)))</f>
        <v/>
      </c>
      <c r="N64" s="13">
        <f>IF(OR(OR($D64="",$F64=""),$B64=""),"",MAX(0,MIN($F64,INT((TODAY()-$B64)/IF($G64="Diario",1,IF($G64="Semanal",7,IF($G64="Quincenal",15,30)))))))</f>
        <v/>
      </c>
      <c r="O64" s="13">
        <f>IF(OR($D64="",$F64=""),"",IF($L64&lt;=0.5,"Pagado",IF($N64="","",IF($M64&gt;=$N64,"Al día","Atrasado"))))</f>
        <v/>
      </c>
    </row>
    <row r="65">
      <c r="A65" s="8" t="n"/>
      <c r="B65" s="9" t="n"/>
      <c r="C65" s="8" t="n"/>
      <c r="D65" s="10" t="n"/>
      <c r="E65" s="11" t="n"/>
      <c r="F65" s="8" t="n"/>
      <c r="G65" s="8" t="n"/>
      <c r="H65" s="12">
        <f>IF(OR($D65="",$F65=""),"",$D65*$E65*$F65)</f>
        <v/>
      </c>
      <c r="I65" s="12">
        <f>IF(OR($D65="",$F65=""),"",$D65+$H65)</f>
        <v/>
      </c>
      <c r="J65" s="12">
        <f>IF(OR($D65="",$F65=""),"",$I65/$F65)</f>
        <v/>
      </c>
      <c r="K65" s="12">
        <f>IF(OR($D65="",$F65=""),"",SUMIF(Pagos!$B$5:$B$1004,$A65,Pagos!$D$5:$D$1004))</f>
        <v/>
      </c>
      <c r="L65" s="12">
        <f>IF(OR($D65="",$F65=""),"",$I65-$K65)</f>
        <v/>
      </c>
      <c r="M65" s="13">
        <f>IF(OR($D65="",$F65=""),"",MIN($F65,INT($K65/$J65+0.0001)))</f>
        <v/>
      </c>
      <c r="N65" s="13">
        <f>IF(OR(OR($D65="",$F65=""),$B65=""),"",MAX(0,MIN($F65,INT((TODAY()-$B65)/IF($G65="Diario",1,IF($G65="Semanal",7,IF($G65="Quincenal",15,30)))))))</f>
        <v/>
      </c>
      <c r="O65" s="13">
        <f>IF(OR($D65="",$F65=""),"",IF($L65&lt;=0.5,"Pagado",IF($N65="","",IF($M65&gt;=$N65,"Al día","Atrasado"))))</f>
        <v/>
      </c>
    </row>
    <row r="66">
      <c r="A66" s="8" t="n"/>
      <c r="B66" s="9" t="n"/>
      <c r="C66" s="8" t="n"/>
      <c r="D66" s="10" t="n"/>
      <c r="E66" s="11" t="n"/>
      <c r="F66" s="8" t="n"/>
      <c r="G66" s="8" t="n"/>
      <c r="H66" s="12">
        <f>IF(OR($D66="",$F66=""),"",$D66*$E66*$F66)</f>
        <v/>
      </c>
      <c r="I66" s="12">
        <f>IF(OR($D66="",$F66=""),"",$D66+$H66)</f>
        <v/>
      </c>
      <c r="J66" s="12">
        <f>IF(OR($D66="",$F66=""),"",$I66/$F66)</f>
        <v/>
      </c>
      <c r="K66" s="12">
        <f>IF(OR($D66="",$F66=""),"",SUMIF(Pagos!$B$5:$B$1004,$A66,Pagos!$D$5:$D$1004))</f>
        <v/>
      </c>
      <c r="L66" s="12">
        <f>IF(OR($D66="",$F66=""),"",$I66-$K66)</f>
        <v/>
      </c>
      <c r="M66" s="13">
        <f>IF(OR($D66="",$F66=""),"",MIN($F66,INT($K66/$J66+0.0001)))</f>
        <v/>
      </c>
      <c r="N66" s="13">
        <f>IF(OR(OR($D66="",$F66=""),$B66=""),"",MAX(0,MIN($F66,INT((TODAY()-$B66)/IF($G66="Diario",1,IF($G66="Semanal",7,IF($G66="Quincenal",15,30)))))))</f>
        <v/>
      </c>
      <c r="O66" s="13">
        <f>IF(OR($D66="",$F66=""),"",IF($L66&lt;=0.5,"Pagado",IF($N66="","",IF($M66&gt;=$N66,"Al día","Atrasado"))))</f>
        <v/>
      </c>
    </row>
    <row r="67">
      <c r="A67" s="8" t="n"/>
      <c r="B67" s="9" t="n"/>
      <c r="C67" s="8" t="n"/>
      <c r="D67" s="10" t="n"/>
      <c r="E67" s="11" t="n"/>
      <c r="F67" s="8" t="n"/>
      <c r="G67" s="8" t="n"/>
      <c r="H67" s="12">
        <f>IF(OR($D67="",$F67=""),"",$D67*$E67*$F67)</f>
        <v/>
      </c>
      <c r="I67" s="12">
        <f>IF(OR($D67="",$F67=""),"",$D67+$H67)</f>
        <v/>
      </c>
      <c r="J67" s="12">
        <f>IF(OR($D67="",$F67=""),"",$I67/$F67)</f>
        <v/>
      </c>
      <c r="K67" s="12">
        <f>IF(OR($D67="",$F67=""),"",SUMIF(Pagos!$B$5:$B$1004,$A67,Pagos!$D$5:$D$1004))</f>
        <v/>
      </c>
      <c r="L67" s="12">
        <f>IF(OR($D67="",$F67=""),"",$I67-$K67)</f>
        <v/>
      </c>
      <c r="M67" s="13">
        <f>IF(OR($D67="",$F67=""),"",MIN($F67,INT($K67/$J67+0.0001)))</f>
        <v/>
      </c>
      <c r="N67" s="13">
        <f>IF(OR(OR($D67="",$F67=""),$B67=""),"",MAX(0,MIN($F67,INT((TODAY()-$B67)/IF($G67="Diario",1,IF($G67="Semanal",7,IF($G67="Quincenal",15,30)))))))</f>
        <v/>
      </c>
      <c r="O67" s="13">
        <f>IF(OR($D67="",$F67=""),"",IF($L67&lt;=0.5,"Pagado",IF($N67="","",IF($M67&gt;=$N67,"Al día","Atrasado"))))</f>
        <v/>
      </c>
    </row>
    <row r="68">
      <c r="A68" s="8" t="n"/>
      <c r="B68" s="9" t="n"/>
      <c r="C68" s="8" t="n"/>
      <c r="D68" s="10" t="n"/>
      <c r="E68" s="11" t="n"/>
      <c r="F68" s="8" t="n"/>
      <c r="G68" s="8" t="n"/>
      <c r="H68" s="12">
        <f>IF(OR($D68="",$F68=""),"",$D68*$E68*$F68)</f>
        <v/>
      </c>
      <c r="I68" s="12">
        <f>IF(OR($D68="",$F68=""),"",$D68+$H68)</f>
        <v/>
      </c>
      <c r="J68" s="12">
        <f>IF(OR($D68="",$F68=""),"",$I68/$F68)</f>
        <v/>
      </c>
      <c r="K68" s="12">
        <f>IF(OR($D68="",$F68=""),"",SUMIF(Pagos!$B$5:$B$1004,$A68,Pagos!$D$5:$D$1004))</f>
        <v/>
      </c>
      <c r="L68" s="12">
        <f>IF(OR($D68="",$F68=""),"",$I68-$K68)</f>
        <v/>
      </c>
      <c r="M68" s="13">
        <f>IF(OR($D68="",$F68=""),"",MIN($F68,INT($K68/$J68+0.0001)))</f>
        <v/>
      </c>
      <c r="N68" s="13">
        <f>IF(OR(OR($D68="",$F68=""),$B68=""),"",MAX(0,MIN($F68,INT((TODAY()-$B68)/IF($G68="Diario",1,IF($G68="Semanal",7,IF($G68="Quincenal",15,30)))))))</f>
        <v/>
      </c>
      <c r="O68" s="13">
        <f>IF(OR($D68="",$F68=""),"",IF($L68&lt;=0.5,"Pagado",IF($N68="","",IF($M68&gt;=$N68,"Al día","Atrasado"))))</f>
        <v/>
      </c>
    </row>
    <row r="69">
      <c r="A69" s="8" t="n"/>
      <c r="B69" s="9" t="n"/>
      <c r="C69" s="8" t="n"/>
      <c r="D69" s="10" t="n"/>
      <c r="E69" s="11" t="n"/>
      <c r="F69" s="8" t="n"/>
      <c r="G69" s="8" t="n"/>
      <c r="H69" s="12">
        <f>IF(OR($D69="",$F69=""),"",$D69*$E69*$F69)</f>
        <v/>
      </c>
      <c r="I69" s="12">
        <f>IF(OR($D69="",$F69=""),"",$D69+$H69)</f>
        <v/>
      </c>
      <c r="J69" s="12">
        <f>IF(OR($D69="",$F69=""),"",$I69/$F69)</f>
        <v/>
      </c>
      <c r="K69" s="12">
        <f>IF(OR($D69="",$F69=""),"",SUMIF(Pagos!$B$5:$B$1004,$A69,Pagos!$D$5:$D$1004))</f>
        <v/>
      </c>
      <c r="L69" s="12">
        <f>IF(OR($D69="",$F69=""),"",$I69-$K69)</f>
        <v/>
      </c>
      <c r="M69" s="13">
        <f>IF(OR($D69="",$F69=""),"",MIN($F69,INT($K69/$J69+0.0001)))</f>
        <v/>
      </c>
      <c r="N69" s="13">
        <f>IF(OR(OR($D69="",$F69=""),$B69=""),"",MAX(0,MIN($F69,INT((TODAY()-$B69)/IF($G69="Diario",1,IF($G69="Semanal",7,IF($G69="Quincenal",15,30)))))))</f>
        <v/>
      </c>
      <c r="O69" s="13">
        <f>IF(OR($D69="",$F69=""),"",IF($L69&lt;=0.5,"Pagado",IF($N69="","",IF($M69&gt;=$N69,"Al día","Atrasado"))))</f>
        <v/>
      </c>
    </row>
    <row r="70">
      <c r="A70" s="8" t="n"/>
      <c r="B70" s="9" t="n"/>
      <c r="C70" s="8" t="n"/>
      <c r="D70" s="10" t="n"/>
      <c r="E70" s="11" t="n"/>
      <c r="F70" s="8" t="n"/>
      <c r="G70" s="8" t="n"/>
      <c r="H70" s="12">
        <f>IF(OR($D70="",$F70=""),"",$D70*$E70*$F70)</f>
        <v/>
      </c>
      <c r="I70" s="12">
        <f>IF(OR($D70="",$F70=""),"",$D70+$H70)</f>
        <v/>
      </c>
      <c r="J70" s="12">
        <f>IF(OR($D70="",$F70=""),"",$I70/$F70)</f>
        <v/>
      </c>
      <c r="K70" s="12">
        <f>IF(OR($D70="",$F70=""),"",SUMIF(Pagos!$B$5:$B$1004,$A70,Pagos!$D$5:$D$1004))</f>
        <v/>
      </c>
      <c r="L70" s="12">
        <f>IF(OR($D70="",$F70=""),"",$I70-$K70)</f>
        <v/>
      </c>
      <c r="M70" s="13">
        <f>IF(OR($D70="",$F70=""),"",MIN($F70,INT($K70/$J70+0.0001)))</f>
        <v/>
      </c>
      <c r="N70" s="13">
        <f>IF(OR(OR($D70="",$F70=""),$B70=""),"",MAX(0,MIN($F70,INT((TODAY()-$B70)/IF($G70="Diario",1,IF($G70="Semanal",7,IF($G70="Quincenal",15,30)))))))</f>
        <v/>
      </c>
      <c r="O70" s="13">
        <f>IF(OR($D70="",$F70=""),"",IF($L70&lt;=0.5,"Pagado",IF($N70="","",IF($M70&gt;=$N70,"Al día","Atrasado"))))</f>
        <v/>
      </c>
    </row>
    <row r="71">
      <c r="A71" s="8" t="n"/>
      <c r="B71" s="9" t="n"/>
      <c r="C71" s="8" t="n"/>
      <c r="D71" s="10" t="n"/>
      <c r="E71" s="11" t="n"/>
      <c r="F71" s="8" t="n"/>
      <c r="G71" s="8" t="n"/>
      <c r="H71" s="12">
        <f>IF(OR($D71="",$F71=""),"",$D71*$E71*$F71)</f>
        <v/>
      </c>
      <c r="I71" s="12">
        <f>IF(OR($D71="",$F71=""),"",$D71+$H71)</f>
        <v/>
      </c>
      <c r="J71" s="12">
        <f>IF(OR($D71="",$F71=""),"",$I71/$F71)</f>
        <v/>
      </c>
      <c r="K71" s="12">
        <f>IF(OR($D71="",$F71=""),"",SUMIF(Pagos!$B$5:$B$1004,$A71,Pagos!$D$5:$D$1004))</f>
        <v/>
      </c>
      <c r="L71" s="12">
        <f>IF(OR($D71="",$F71=""),"",$I71-$K71)</f>
        <v/>
      </c>
      <c r="M71" s="13">
        <f>IF(OR($D71="",$F71=""),"",MIN($F71,INT($K71/$J71+0.0001)))</f>
        <v/>
      </c>
      <c r="N71" s="13">
        <f>IF(OR(OR($D71="",$F71=""),$B71=""),"",MAX(0,MIN($F71,INT((TODAY()-$B71)/IF($G71="Diario",1,IF($G71="Semanal",7,IF($G71="Quincenal",15,30)))))))</f>
        <v/>
      </c>
      <c r="O71" s="13">
        <f>IF(OR($D71="",$F71=""),"",IF($L71&lt;=0.5,"Pagado",IF($N71="","",IF($M71&gt;=$N71,"Al día","Atrasado"))))</f>
        <v/>
      </c>
    </row>
    <row r="72">
      <c r="A72" s="8" t="n"/>
      <c r="B72" s="9" t="n"/>
      <c r="C72" s="8" t="n"/>
      <c r="D72" s="10" t="n"/>
      <c r="E72" s="11" t="n"/>
      <c r="F72" s="8" t="n"/>
      <c r="G72" s="8" t="n"/>
      <c r="H72" s="12">
        <f>IF(OR($D72="",$F72=""),"",$D72*$E72*$F72)</f>
        <v/>
      </c>
      <c r="I72" s="12">
        <f>IF(OR($D72="",$F72=""),"",$D72+$H72)</f>
        <v/>
      </c>
      <c r="J72" s="12">
        <f>IF(OR($D72="",$F72=""),"",$I72/$F72)</f>
        <v/>
      </c>
      <c r="K72" s="12">
        <f>IF(OR($D72="",$F72=""),"",SUMIF(Pagos!$B$5:$B$1004,$A72,Pagos!$D$5:$D$1004))</f>
        <v/>
      </c>
      <c r="L72" s="12">
        <f>IF(OR($D72="",$F72=""),"",$I72-$K72)</f>
        <v/>
      </c>
      <c r="M72" s="13">
        <f>IF(OR($D72="",$F72=""),"",MIN($F72,INT($K72/$J72+0.0001)))</f>
        <v/>
      </c>
      <c r="N72" s="13">
        <f>IF(OR(OR($D72="",$F72=""),$B72=""),"",MAX(0,MIN($F72,INT((TODAY()-$B72)/IF($G72="Diario",1,IF($G72="Semanal",7,IF($G72="Quincenal",15,30)))))))</f>
        <v/>
      </c>
      <c r="O72" s="13">
        <f>IF(OR($D72="",$F72=""),"",IF($L72&lt;=0.5,"Pagado",IF($N72="","",IF($M72&gt;=$N72,"Al día","Atrasado"))))</f>
        <v/>
      </c>
    </row>
    <row r="73">
      <c r="A73" s="8" t="n"/>
      <c r="B73" s="9" t="n"/>
      <c r="C73" s="8" t="n"/>
      <c r="D73" s="10" t="n"/>
      <c r="E73" s="11" t="n"/>
      <c r="F73" s="8" t="n"/>
      <c r="G73" s="8" t="n"/>
      <c r="H73" s="12">
        <f>IF(OR($D73="",$F73=""),"",$D73*$E73*$F73)</f>
        <v/>
      </c>
      <c r="I73" s="12">
        <f>IF(OR($D73="",$F73=""),"",$D73+$H73)</f>
        <v/>
      </c>
      <c r="J73" s="12">
        <f>IF(OR($D73="",$F73=""),"",$I73/$F73)</f>
        <v/>
      </c>
      <c r="K73" s="12">
        <f>IF(OR($D73="",$F73=""),"",SUMIF(Pagos!$B$5:$B$1004,$A73,Pagos!$D$5:$D$1004))</f>
        <v/>
      </c>
      <c r="L73" s="12">
        <f>IF(OR($D73="",$F73=""),"",$I73-$K73)</f>
        <v/>
      </c>
      <c r="M73" s="13">
        <f>IF(OR($D73="",$F73=""),"",MIN($F73,INT($K73/$J73+0.0001)))</f>
        <v/>
      </c>
      <c r="N73" s="13">
        <f>IF(OR(OR($D73="",$F73=""),$B73=""),"",MAX(0,MIN($F73,INT((TODAY()-$B73)/IF($G73="Diario",1,IF($G73="Semanal",7,IF($G73="Quincenal",15,30)))))))</f>
        <v/>
      </c>
      <c r="O73" s="13">
        <f>IF(OR($D73="",$F73=""),"",IF($L73&lt;=0.5,"Pagado",IF($N73="","",IF($M73&gt;=$N73,"Al día","Atrasado"))))</f>
        <v/>
      </c>
    </row>
    <row r="74">
      <c r="A74" s="8" t="n"/>
      <c r="B74" s="9" t="n"/>
      <c r="C74" s="8" t="n"/>
      <c r="D74" s="10" t="n"/>
      <c r="E74" s="11" t="n"/>
      <c r="F74" s="8" t="n"/>
      <c r="G74" s="8" t="n"/>
      <c r="H74" s="12">
        <f>IF(OR($D74="",$F74=""),"",$D74*$E74*$F74)</f>
        <v/>
      </c>
      <c r="I74" s="12">
        <f>IF(OR($D74="",$F74=""),"",$D74+$H74)</f>
        <v/>
      </c>
      <c r="J74" s="12">
        <f>IF(OR($D74="",$F74=""),"",$I74/$F74)</f>
        <v/>
      </c>
      <c r="K74" s="12">
        <f>IF(OR($D74="",$F74=""),"",SUMIF(Pagos!$B$5:$B$1004,$A74,Pagos!$D$5:$D$1004))</f>
        <v/>
      </c>
      <c r="L74" s="12">
        <f>IF(OR($D74="",$F74=""),"",$I74-$K74)</f>
        <v/>
      </c>
      <c r="M74" s="13">
        <f>IF(OR($D74="",$F74=""),"",MIN($F74,INT($K74/$J74+0.0001)))</f>
        <v/>
      </c>
      <c r="N74" s="13">
        <f>IF(OR(OR($D74="",$F74=""),$B74=""),"",MAX(0,MIN($F74,INT((TODAY()-$B74)/IF($G74="Diario",1,IF($G74="Semanal",7,IF($G74="Quincenal",15,30)))))))</f>
        <v/>
      </c>
      <c r="O74" s="13">
        <f>IF(OR($D74="",$F74=""),"",IF($L74&lt;=0.5,"Pagado",IF($N74="","",IF($M74&gt;=$N74,"Al día","Atrasado"))))</f>
        <v/>
      </c>
    </row>
    <row r="75">
      <c r="A75" s="8" t="n"/>
      <c r="B75" s="9" t="n"/>
      <c r="C75" s="8" t="n"/>
      <c r="D75" s="10" t="n"/>
      <c r="E75" s="11" t="n"/>
      <c r="F75" s="8" t="n"/>
      <c r="G75" s="8" t="n"/>
      <c r="H75" s="12">
        <f>IF(OR($D75="",$F75=""),"",$D75*$E75*$F75)</f>
        <v/>
      </c>
      <c r="I75" s="12">
        <f>IF(OR($D75="",$F75=""),"",$D75+$H75)</f>
        <v/>
      </c>
      <c r="J75" s="12">
        <f>IF(OR($D75="",$F75=""),"",$I75/$F75)</f>
        <v/>
      </c>
      <c r="K75" s="12">
        <f>IF(OR($D75="",$F75=""),"",SUMIF(Pagos!$B$5:$B$1004,$A75,Pagos!$D$5:$D$1004))</f>
        <v/>
      </c>
      <c r="L75" s="12">
        <f>IF(OR($D75="",$F75=""),"",$I75-$K75)</f>
        <v/>
      </c>
      <c r="M75" s="13">
        <f>IF(OR($D75="",$F75=""),"",MIN($F75,INT($K75/$J75+0.0001)))</f>
        <v/>
      </c>
      <c r="N75" s="13">
        <f>IF(OR(OR($D75="",$F75=""),$B75=""),"",MAX(0,MIN($F75,INT((TODAY()-$B75)/IF($G75="Diario",1,IF($G75="Semanal",7,IF($G75="Quincenal",15,30)))))))</f>
        <v/>
      </c>
      <c r="O75" s="13">
        <f>IF(OR($D75="",$F75=""),"",IF($L75&lt;=0.5,"Pagado",IF($N75="","",IF($M75&gt;=$N75,"Al día","Atrasado"))))</f>
        <v/>
      </c>
    </row>
    <row r="76">
      <c r="A76" s="8" t="n"/>
      <c r="B76" s="9" t="n"/>
      <c r="C76" s="8" t="n"/>
      <c r="D76" s="10" t="n"/>
      <c r="E76" s="11" t="n"/>
      <c r="F76" s="8" t="n"/>
      <c r="G76" s="8" t="n"/>
      <c r="H76" s="12">
        <f>IF(OR($D76="",$F76=""),"",$D76*$E76*$F76)</f>
        <v/>
      </c>
      <c r="I76" s="12">
        <f>IF(OR($D76="",$F76=""),"",$D76+$H76)</f>
        <v/>
      </c>
      <c r="J76" s="12">
        <f>IF(OR($D76="",$F76=""),"",$I76/$F76)</f>
        <v/>
      </c>
      <c r="K76" s="12">
        <f>IF(OR($D76="",$F76=""),"",SUMIF(Pagos!$B$5:$B$1004,$A76,Pagos!$D$5:$D$1004))</f>
        <v/>
      </c>
      <c r="L76" s="12">
        <f>IF(OR($D76="",$F76=""),"",$I76-$K76)</f>
        <v/>
      </c>
      <c r="M76" s="13">
        <f>IF(OR($D76="",$F76=""),"",MIN($F76,INT($K76/$J76+0.0001)))</f>
        <v/>
      </c>
      <c r="N76" s="13">
        <f>IF(OR(OR($D76="",$F76=""),$B76=""),"",MAX(0,MIN($F76,INT((TODAY()-$B76)/IF($G76="Diario",1,IF($G76="Semanal",7,IF($G76="Quincenal",15,30)))))))</f>
        <v/>
      </c>
      <c r="O76" s="13">
        <f>IF(OR($D76="",$F76=""),"",IF($L76&lt;=0.5,"Pagado",IF($N76="","",IF($M76&gt;=$N76,"Al día","Atrasado"))))</f>
        <v/>
      </c>
    </row>
    <row r="77">
      <c r="A77" s="8" t="n"/>
      <c r="B77" s="9" t="n"/>
      <c r="C77" s="8" t="n"/>
      <c r="D77" s="10" t="n"/>
      <c r="E77" s="11" t="n"/>
      <c r="F77" s="8" t="n"/>
      <c r="G77" s="8" t="n"/>
      <c r="H77" s="12">
        <f>IF(OR($D77="",$F77=""),"",$D77*$E77*$F77)</f>
        <v/>
      </c>
      <c r="I77" s="12">
        <f>IF(OR($D77="",$F77=""),"",$D77+$H77)</f>
        <v/>
      </c>
      <c r="J77" s="12">
        <f>IF(OR($D77="",$F77=""),"",$I77/$F77)</f>
        <v/>
      </c>
      <c r="K77" s="12">
        <f>IF(OR($D77="",$F77=""),"",SUMIF(Pagos!$B$5:$B$1004,$A77,Pagos!$D$5:$D$1004))</f>
        <v/>
      </c>
      <c r="L77" s="12">
        <f>IF(OR($D77="",$F77=""),"",$I77-$K77)</f>
        <v/>
      </c>
      <c r="M77" s="13">
        <f>IF(OR($D77="",$F77=""),"",MIN($F77,INT($K77/$J77+0.0001)))</f>
        <v/>
      </c>
      <c r="N77" s="13">
        <f>IF(OR(OR($D77="",$F77=""),$B77=""),"",MAX(0,MIN($F77,INT((TODAY()-$B77)/IF($G77="Diario",1,IF($G77="Semanal",7,IF($G77="Quincenal",15,30)))))))</f>
        <v/>
      </c>
      <c r="O77" s="13">
        <f>IF(OR($D77="",$F77=""),"",IF($L77&lt;=0.5,"Pagado",IF($N77="","",IF($M77&gt;=$N77,"Al día","Atrasado"))))</f>
        <v/>
      </c>
    </row>
    <row r="78">
      <c r="A78" s="8" t="n"/>
      <c r="B78" s="9" t="n"/>
      <c r="C78" s="8" t="n"/>
      <c r="D78" s="10" t="n"/>
      <c r="E78" s="11" t="n"/>
      <c r="F78" s="8" t="n"/>
      <c r="G78" s="8" t="n"/>
      <c r="H78" s="12">
        <f>IF(OR($D78="",$F78=""),"",$D78*$E78*$F78)</f>
        <v/>
      </c>
      <c r="I78" s="12">
        <f>IF(OR($D78="",$F78=""),"",$D78+$H78)</f>
        <v/>
      </c>
      <c r="J78" s="12">
        <f>IF(OR($D78="",$F78=""),"",$I78/$F78)</f>
        <v/>
      </c>
      <c r="K78" s="12">
        <f>IF(OR($D78="",$F78=""),"",SUMIF(Pagos!$B$5:$B$1004,$A78,Pagos!$D$5:$D$1004))</f>
        <v/>
      </c>
      <c r="L78" s="12">
        <f>IF(OR($D78="",$F78=""),"",$I78-$K78)</f>
        <v/>
      </c>
      <c r="M78" s="13">
        <f>IF(OR($D78="",$F78=""),"",MIN($F78,INT($K78/$J78+0.0001)))</f>
        <v/>
      </c>
      <c r="N78" s="13">
        <f>IF(OR(OR($D78="",$F78=""),$B78=""),"",MAX(0,MIN($F78,INT((TODAY()-$B78)/IF($G78="Diario",1,IF($G78="Semanal",7,IF($G78="Quincenal",15,30)))))))</f>
        <v/>
      </c>
      <c r="O78" s="13">
        <f>IF(OR($D78="",$F78=""),"",IF($L78&lt;=0.5,"Pagado",IF($N78="","",IF($M78&gt;=$N78,"Al día","Atrasado"))))</f>
        <v/>
      </c>
    </row>
    <row r="79">
      <c r="A79" s="8" t="n"/>
      <c r="B79" s="9" t="n"/>
      <c r="C79" s="8" t="n"/>
      <c r="D79" s="10" t="n"/>
      <c r="E79" s="11" t="n"/>
      <c r="F79" s="8" t="n"/>
      <c r="G79" s="8" t="n"/>
      <c r="H79" s="12">
        <f>IF(OR($D79="",$F79=""),"",$D79*$E79*$F79)</f>
        <v/>
      </c>
      <c r="I79" s="12">
        <f>IF(OR($D79="",$F79=""),"",$D79+$H79)</f>
        <v/>
      </c>
      <c r="J79" s="12">
        <f>IF(OR($D79="",$F79=""),"",$I79/$F79)</f>
        <v/>
      </c>
      <c r="K79" s="12">
        <f>IF(OR($D79="",$F79=""),"",SUMIF(Pagos!$B$5:$B$1004,$A79,Pagos!$D$5:$D$1004))</f>
        <v/>
      </c>
      <c r="L79" s="12">
        <f>IF(OR($D79="",$F79=""),"",$I79-$K79)</f>
        <v/>
      </c>
      <c r="M79" s="13">
        <f>IF(OR($D79="",$F79=""),"",MIN($F79,INT($K79/$J79+0.0001)))</f>
        <v/>
      </c>
      <c r="N79" s="13">
        <f>IF(OR(OR($D79="",$F79=""),$B79=""),"",MAX(0,MIN($F79,INT((TODAY()-$B79)/IF($G79="Diario",1,IF($G79="Semanal",7,IF($G79="Quincenal",15,30)))))))</f>
        <v/>
      </c>
      <c r="O79" s="13">
        <f>IF(OR($D79="",$F79=""),"",IF($L79&lt;=0.5,"Pagado",IF($N79="","",IF($M79&gt;=$N79,"Al día","Atrasado"))))</f>
        <v/>
      </c>
    </row>
    <row r="80">
      <c r="A80" s="8" t="n"/>
      <c r="B80" s="9" t="n"/>
      <c r="C80" s="8" t="n"/>
      <c r="D80" s="10" t="n"/>
      <c r="E80" s="11" t="n"/>
      <c r="F80" s="8" t="n"/>
      <c r="G80" s="8" t="n"/>
      <c r="H80" s="12">
        <f>IF(OR($D80="",$F80=""),"",$D80*$E80*$F80)</f>
        <v/>
      </c>
      <c r="I80" s="12">
        <f>IF(OR($D80="",$F80=""),"",$D80+$H80)</f>
        <v/>
      </c>
      <c r="J80" s="12">
        <f>IF(OR($D80="",$F80=""),"",$I80/$F80)</f>
        <v/>
      </c>
      <c r="K80" s="12">
        <f>IF(OR($D80="",$F80=""),"",SUMIF(Pagos!$B$5:$B$1004,$A80,Pagos!$D$5:$D$1004))</f>
        <v/>
      </c>
      <c r="L80" s="12">
        <f>IF(OR($D80="",$F80=""),"",$I80-$K80)</f>
        <v/>
      </c>
      <c r="M80" s="13">
        <f>IF(OR($D80="",$F80=""),"",MIN($F80,INT($K80/$J80+0.0001)))</f>
        <v/>
      </c>
      <c r="N80" s="13">
        <f>IF(OR(OR($D80="",$F80=""),$B80=""),"",MAX(0,MIN($F80,INT((TODAY()-$B80)/IF($G80="Diario",1,IF($G80="Semanal",7,IF($G80="Quincenal",15,30)))))))</f>
        <v/>
      </c>
      <c r="O80" s="13">
        <f>IF(OR($D80="",$F80=""),"",IF($L80&lt;=0.5,"Pagado",IF($N80="","",IF($M80&gt;=$N80,"Al día","Atrasado"))))</f>
        <v/>
      </c>
    </row>
    <row r="81">
      <c r="A81" s="8" t="n"/>
      <c r="B81" s="9" t="n"/>
      <c r="C81" s="8" t="n"/>
      <c r="D81" s="10" t="n"/>
      <c r="E81" s="11" t="n"/>
      <c r="F81" s="8" t="n"/>
      <c r="G81" s="8" t="n"/>
      <c r="H81" s="12">
        <f>IF(OR($D81="",$F81=""),"",$D81*$E81*$F81)</f>
        <v/>
      </c>
      <c r="I81" s="12">
        <f>IF(OR($D81="",$F81=""),"",$D81+$H81)</f>
        <v/>
      </c>
      <c r="J81" s="12">
        <f>IF(OR($D81="",$F81=""),"",$I81/$F81)</f>
        <v/>
      </c>
      <c r="K81" s="12">
        <f>IF(OR($D81="",$F81=""),"",SUMIF(Pagos!$B$5:$B$1004,$A81,Pagos!$D$5:$D$1004))</f>
        <v/>
      </c>
      <c r="L81" s="12">
        <f>IF(OR($D81="",$F81=""),"",$I81-$K81)</f>
        <v/>
      </c>
      <c r="M81" s="13">
        <f>IF(OR($D81="",$F81=""),"",MIN($F81,INT($K81/$J81+0.0001)))</f>
        <v/>
      </c>
      <c r="N81" s="13">
        <f>IF(OR(OR($D81="",$F81=""),$B81=""),"",MAX(0,MIN($F81,INT((TODAY()-$B81)/IF($G81="Diario",1,IF($G81="Semanal",7,IF($G81="Quincenal",15,30)))))))</f>
        <v/>
      </c>
      <c r="O81" s="13">
        <f>IF(OR($D81="",$F81=""),"",IF($L81&lt;=0.5,"Pagado",IF($N81="","",IF($M81&gt;=$N81,"Al día","Atrasado"))))</f>
        <v/>
      </c>
    </row>
    <row r="82">
      <c r="A82" s="8" t="n"/>
      <c r="B82" s="9" t="n"/>
      <c r="C82" s="8" t="n"/>
      <c r="D82" s="10" t="n"/>
      <c r="E82" s="11" t="n"/>
      <c r="F82" s="8" t="n"/>
      <c r="G82" s="8" t="n"/>
      <c r="H82" s="12">
        <f>IF(OR($D82="",$F82=""),"",$D82*$E82*$F82)</f>
        <v/>
      </c>
      <c r="I82" s="12">
        <f>IF(OR($D82="",$F82=""),"",$D82+$H82)</f>
        <v/>
      </c>
      <c r="J82" s="12">
        <f>IF(OR($D82="",$F82=""),"",$I82/$F82)</f>
        <v/>
      </c>
      <c r="K82" s="12">
        <f>IF(OR($D82="",$F82=""),"",SUMIF(Pagos!$B$5:$B$1004,$A82,Pagos!$D$5:$D$1004))</f>
        <v/>
      </c>
      <c r="L82" s="12">
        <f>IF(OR($D82="",$F82=""),"",$I82-$K82)</f>
        <v/>
      </c>
      <c r="M82" s="13">
        <f>IF(OR($D82="",$F82=""),"",MIN($F82,INT($K82/$J82+0.0001)))</f>
        <v/>
      </c>
      <c r="N82" s="13">
        <f>IF(OR(OR($D82="",$F82=""),$B82=""),"",MAX(0,MIN($F82,INT((TODAY()-$B82)/IF($G82="Diario",1,IF($G82="Semanal",7,IF($G82="Quincenal",15,30)))))))</f>
        <v/>
      </c>
      <c r="O82" s="13">
        <f>IF(OR($D82="",$F82=""),"",IF($L82&lt;=0.5,"Pagado",IF($N82="","",IF($M82&gt;=$N82,"Al día","Atrasado"))))</f>
        <v/>
      </c>
    </row>
    <row r="83">
      <c r="A83" s="8" t="n"/>
      <c r="B83" s="9" t="n"/>
      <c r="C83" s="8" t="n"/>
      <c r="D83" s="10" t="n"/>
      <c r="E83" s="11" t="n"/>
      <c r="F83" s="8" t="n"/>
      <c r="G83" s="8" t="n"/>
      <c r="H83" s="12">
        <f>IF(OR($D83="",$F83=""),"",$D83*$E83*$F83)</f>
        <v/>
      </c>
      <c r="I83" s="12">
        <f>IF(OR($D83="",$F83=""),"",$D83+$H83)</f>
        <v/>
      </c>
      <c r="J83" s="12">
        <f>IF(OR($D83="",$F83=""),"",$I83/$F83)</f>
        <v/>
      </c>
      <c r="K83" s="12">
        <f>IF(OR($D83="",$F83=""),"",SUMIF(Pagos!$B$5:$B$1004,$A83,Pagos!$D$5:$D$1004))</f>
        <v/>
      </c>
      <c r="L83" s="12">
        <f>IF(OR($D83="",$F83=""),"",$I83-$K83)</f>
        <v/>
      </c>
      <c r="M83" s="13">
        <f>IF(OR($D83="",$F83=""),"",MIN($F83,INT($K83/$J83+0.0001)))</f>
        <v/>
      </c>
      <c r="N83" s="13">
        <f>IF(OR(OR($D83="",$F83=""),$B83=""),"",MAX(0,MIN($F83,INT((TODAY()-$B83)/IF($G83="Diario",1,IF($G83="Semanal",7,IF($G83="Quincenal",15,30)))))))</f>
        <v/>
      </c>
      <c r="O83" s="13">
        <f>IF(OR($D83="",$F83=""),"",IF($L83&lt;=0.5,"Pagado",IF($N83="","",IF($M83&gt;=$N83,"Al día","Atrasado"))))</f>
        <v/>
      </c>
    </row>
    <row r="84">
      <c r="A84" s="8" t="n"/>
      <c r="B84" s="9" t="n"/>
      <c r="C84" s="8" t="n"/>
      <c r="D84" s="10" t="n"/>
      <c r="E84" s="11" t="n"/>
      <c r="F84" s="8" t="n"/>
      <c r="G84" s="8" t="n"/>
      <c r="H84" s="12">
        <f>IF(OR($D84="",$F84=""),"",$D84*$E84*$F84)</f>
        <v/>
      </c>
      <c r="I84" s="12">
        <f>IF(OR($D84="",$F84=""),"",$D84+$H84)</f>
        <v/>
      </c>
      <c r="J84" s="12">
        <f>IF(OR($D84="",$F84=""),"",$I84/$F84)</f>
        <v/>
      </c>
      <c r="K84" s="12">
        <f>IF(OR($D84="",$F84=""),"",SUMIF(Pagos!$B$5:$B$1004,$A84,Pagos!$D$5:$D$1004))</f>
        <v/>
      </c>
      <c r="L84" s="12">
        <f>IF(OR($D84="",$F84=""),"",$I84-$K84)</f>
        <v/>
      </c>
      <c r="M84" s="13">
        <f>IF(OR($D84="",$F84=""),"",MIN($F84,INT($K84/$J84+0.0001)))</f>
        <v/>
      </c>
      <c r="N84" s="13">
        <f>IF(OR(OR($D84="",$F84=""),$B84=""),"",MAX(0,MIN($F84,INT((TODAY()-$B84)/IF($G84="Diario",1,IF($G84="Semanal",7,IF($G84="Quincenal",15,30)))))))</f>
        <v/>
      </c>
      <c r="O84" s="13">
        <f>IF(OR($D84="",$F84=""),"",IF($L84&lt;=0.5,"Pagado",IF($N84="","",IF($M84&gt;=$N84,"Al día","Atrasado"))))</f>
        <v/>
      </c>
    </row>
    <row r="85">
      <c r="A85" s="8" t="n"/>
      <c r="B85" s="9" t="n"/>
      <c r="C85" s="8" t="n"/>
      <c r="D85" s="10" t="n"/>
      <c r="E85" s="11" t="n"/>
      <c r="F85" s="8" t="n"/>
      <c r="G85" s="8" t="n"/>
      <c r="H85" s="12">
        <f>IF(OR($D85="",$F85=""),"",$D85*$E85*$F85)</f>
        <v/>
      </c>
      <c r="I85" s="12">
        <f>IF(OR($D85="",$F85=""),"",$D85+$H85)</f>
        <v/>
      </c>
      <c r="J85" s="12">
        <f>IF(OR($D85="",$F85=""),"",$I85/$F85)</f>
        <v/>
      </c>
      <c r="K85" s="12">
        <f>IF(OR($D85="",$F85=""),"",SUMIF(Pagos!$B$5:$B$1004,$A85,Pagos!$D$5:$D$1004))</f>
        <v/>
      </c>
      <c r="L85" s="12">
        <f>IF(OR($D85="",$F85=""),"",$I85-$K85)</f>
        <v/>
      </c>
      <c r="M85" s="13">
        <f>IF(OR($D85="",$F85=""),"",MIN($F85,INT($K85/$J85+0.0001)))</f>
        <v/>
      </c>
      <c r="N85" s="13">
        <f>IF(OR(OR($D85="",$F85=""),$B85=""),"",MAX(0,MIN($F85,INT((TODAY()-$B85)/IF($G85="Diario",1,IF($G85="Semanal",7,IF($G85="Quincenal",15,30)))))))</f>
        <v/>
      </c>
      <c r="O85" s="13">
        <f>IF(OR($D85="",$F85=""),"",IF($L85&lt;=0.5,"Pagado",IF($N85="","",IF($M85&gt;=$N85,"Al día","Atrasado"))))</f>
        <v/>
      </c>
    </row>
    <row r="86">
      <c r="A86" s="8" t="n"/>
      <c r="B86" s="9" t="n"/>
      <c r="C86" s="8" t="n"/>
      <c r="D86" s="10" t="n"/>
      <c r="E86" s="11" t="n"/>
      <c r="F86" s="8" t="n"/>
      <c r="G86" s="8" t="n"/>
      <c r="H86" s="12">
        <f>IF(OR($D86="",$F86=""),"",$D86*$E86*$F86)</f>
        <v/>
      </c>
      <c r="I86" s="12">
        <f>IF(OR($D86="",$F86=""),"",$D86+$H86)</f>
        <v/>
      </c>
      <c r="J86" s="12">
        <f>IF(OR($D86="",$F86=""),"",$I86/$F86)</f>
        <v/>
      </c>
      <c r="K86" s="12">
        <f>IF(OR($D86="",$F86=""),"",SUMIF(Pagos!$B$5:$B$1004,$A86,Pagos!$D$5:$D$1004))</f>
        <v/>
      </c>
      <c r="L86" s="12">
        <f>IF(OR($D86="",$F86=""),"",$I86-$K86)</f>
        <v/>
      </c>
      <c r="M86" s="13">
        <f>IF(OR($D86="",$F86=""),"",MIN($F86,INT($K86/$J86+0.0001)))</f>
        <v/>
      </c>
      <c r="N86" s="13">
        <f>IF(OR(OR($D86="",$F86=""),$B86=""),"",MAX(0,MIN($F86,INT((TODAY()-$B86)/IF($G86="Diario",1,IF($G86="Semanal",7,IF($G86="Quincenal",15,30)))))))</f>
        <v/>
      </c>
      <c r="O86" s="13">
        <f>IF(OR($D86="",$F86=""),"",IF($L86&lt;=0.5,"Pagado",IF($N86="","",IF($M86&gt;=$N86,"Al día","Atrasado"))))</f>
        <v/>
      </c>
    </row>
    <row r="87">
      <c r="A87" s="8" t="n"/>
      <c r="B87" s="9" t="n"/>
      <c r="C87" s="8" t="n"/>
      <c r="D87" s="10" t="n"/>
      <c r="E87" s="11" t="n"/>
      <c r="F87" s="8" t="n"/>
      <c r="G87" s="8" t="n"/>
      <c r="H87" s="12">
        <f>IF(OR($D87="",$F87=""),"",$D87*$E87*$F87)</f>
        <v/>
      </c>
      <c r="I87" s="12">
        <f>IF(OR($D87="",$F87=""),"",$D87+$H87)</f>
        <v/>
      </c>
      <c r="J87" s="12">
        <f>IF(OR($D87="",$F87=""),"",$I87/$F87)</f>
        <v/>
      </c>
      <c r="K87" s="12">
        <f>IF(OR($D87="",$F87=""),"",SUMIF(Pagos!$B$5:$B$1004,$A87,Pagos!$D$5:$D$1004))</f>
        <v/>
      </c>
      <c r="L87" s="12">
        <f>IF(OR($D87="",$F87=""),"",$I87-$K87)</f>
        <v/>
      </c>
      <c r="M87" s="13">
        <f>IF(OR($D87="",$F87=""),"",MIN($F87,INT($K87/$J87+0.0001)))</f>
        <v/>
      </c>
      <c r="N87" s="13">
        <f>IF(OR(OR($D87="",$F87=""),$B87=""),"",MAX(0,MIN($F87,INT((TODAY()-$B87)/IF($G87="Diario",1,IF($G87="Semanal",7,IF($G87="Quincenal",15,30)))))))</f>
        <v/>
      </c>
      <c r="O87" s="13">
        <f>IF(OR($D87="",$F87=""),"",IF($L87&lt;=0.5,"Pagado",IF($N87="","",IF($M87&gt;=$N87,"Al día","Atrasado"))))</f>
        <v/>
      </c>
    </row>
    <row r="88">
      <c r="A88" s="8" t="n"/>
      <c r="B88" s="9" t="n"/>
      <c r="C88" s="8" t="n"/>
      <c r="D88" s="10" t="n"/>
      <c r="E88" s="11" t="n"/>
      <c r="F88" s="8" t="n"/>
      <c r="G88" s="8" t="n"/>
      <c r="H88" s="12">
        <f>IF(OR($D88="",$F88=""),"",$D88*$E88*$F88)</f>
        <v/>
      </c>
      <c r="I88" s="12">
        <f>IF(OR($D88="",$F88=""),"",$D88+$H88)</f>
        <v/>
      </c>
      <c r="J88" s="12">
        <f>IF(OR($D88="",$F88=""),"",$I88/$F88)</f>
        <v/>
      </c>
      <c r="K88" s="12">
        <f>IF(OR($D88="",$F88=""),"",SUMIF(Pagos!$B$5:$B$1004,$A88,Pagos!$D$5:$D$1004))</f>
        <v/>
      </c>
      <c r="L88" s="12">
        <f>IF(OR($D88="",$F88=""),"",$I88-$K88)</f>
        <v/>
      </c>
      <c r="M88" s="13">
        <f>IF(OR($D88="",$F88=""),"",MIN($F88,INT($K88/$J88+0.0001)))</f>
        <v/>
      </c>
      <c r="N88" s="13">
        <f>IF(OR(OR($D88="",$F88=""),$B88=""),"",MAX(0,MIN($F88,INT((TODAY()-$B88)/IF($G88="Diario",1,IF($G88="Semanal",7,IF($G88="Quincenal",15,30)))))))</f>
        <v/>
      </c>
      <c r="O88" s="13">
        <f>IF(OR($D88="",$F88=""),"",IF($L88&lt;=0.5,"Pagado",IF($N88="","",IF($M88&gt;=$N88,"Al día","Atrasado"))))</f>
        <v/>
      </c>
    </row>
    <row r="89">
      <c r="A89" s="8" t="n"/>
      <c r="B89" s="9" t="n"/>
      <c r="C89" s="8" t="n"/>
      <c r="D89" s="10" t="n"/>
      <c r="E89" s="11" t="n"/>
      <c r="F89" s="8" t="n"/>
      <c r="G89" s="8" t="n"/>
      <c r="H89" s="12">
        <f>IF(OR($D89="",$F89=""),"",$D89*$E89*$F89)</f>
        <v/>
      </c>
      <c r="I89" s="12">
        <f>IF(OR($D89="",$F89=""),"",$D89+$H89)</f>
        <v/>
      </c>
      <c r="J89" s="12">
        <f>IF(OR($D89="",$F89=""),"",$I89/$F89)</f>
        <v/>
      </c>
      <c r="K89" s="12">
        <f>IF(OR($D89="",$F89=""),"",SUMIF(Pagos!$B$5:$B$1004,$A89,Pagos!$D$5:$D$1004))</f>
        <v/>
      </c>
      <c r="L89" s="12">
        <f>IF(OR($D89="",$F89=""),"",$I89-$K89)</f>
        <v/>
      </c>
      <c r="M89" s="13">
        <f>IF(OR($D89="",$F89=""),"",MIN($F89,INT($K89/$J89+0.0001)))</f>
        <v/>
      </c>
      <c r="N89" s="13">
        <f>IF(OR(OR($D89="",$F89=""),$B89=""),"",MAX(0,MIN($F89,INT((TODAY()-$B89)/IF($G89="Diario",1,IF($G89="Semanal",7,IF($G89="Quincenal",15,30)))))))</f>
        <v/>
      </c>
      <c r="O89" s="13">
        <f>IF(OR($D89="",$F89=""),"",IF($L89&lt;=0.5,"Pagado",IF($N89="","",IF($M89&gt;=$N89,"Al día","Atrasado"))))</f>
        <v/>
      </c>
    </row>
    <row r="90">
      <c r="A90" s="8" t="n"/>
      <c r="B90" s="9" t="n"/>
      <c r="C90" s="8" t="n"/>
      <c r="D90" s="10" t="n"/>
      <c r="E90" s="11" t="n"/>
      <c r="F90" s="8" t="n"/>
      <c r="G90" s="8" t="n"/>
      <c r="H90" s="12">
        <f>IF(OR($D90="",$F90=""),"",$D90*$E90*$F90)</f>
        <v/>
      </c>
      <c r="I90" s="12">
        <f>IF(OR($D90="",$F90=""),"",$D90+$H90)</f>
        <v/>
      </c>
      <c r="J90" s="12">
        <f>IF(OR($D90="",$F90=""),"",$I90/$F90)</f>
        <v/>
      </c>
      <c r="K90" s="12">
        <f>IF(OR($D90="",$F90=""),"",SUMIF(Pagos!$B$5:$B$1004,$A90,Pagos!$D$5:$D$1004))</f>
        <v/>
      </c>
      <c r="L90" s="12">
        <f>IF(OR($D90="",$F90=""),"",$I90-$K90)</f>
        <v/>
      </c>
      <c r="M90" s="13">
        <f>IF(OR($D90="",$F90=""),"",MIN($F90,INT($K90/$J90+0.0001)))</f>
        <v/>
      </c>
      <c r="N90" s="13">
        <f>IF(OR(OR($D90="",$F90=""),$B90=""),"",MAX(0,MIN($F90,INT((TODAY()-$B90)/IF($G90="Diario",1,IF($G90="Semanal",7,IF($G90="Quincenal",15,30)))))))</f>
        <v/>
      </c>
      <c r="O90" s="13">
        <f>IF(OR($D90="",$F90=""),"",IF($L90&lt;=0.5,"Pagado",IF($N90="","",IF($M90&gt;=$N90,"Al día","Atrasado"))))</f>
        <v/>
      </c>
    </row>
    <row r="91">
      <c r="A91" s="8" t="n"/>
      <c r="B91" s="9" t="n"/>
      <c r="C91" s="8" t="n"/>
      <c r="D91" s="10" t="n"/>
      <c r="E91" s="11" t="n"/>
      <c r="F91" s="8" t="n"/>
      <c r="G91" s="8" t="n"/>
      <c r="H91" s="12">
        <f>IF(OR($D91="",$F91=""),"",$D91*$E91*$F91)</f>
        <v/>
      </c>
      <c r="I91" s="12">
        <f>IF(OR($D91="",$F91=""),"",$D91+$H91)</f>
        <v/>
      </c>
      <c r="J91" s="12">
        <f>IF(OR($D91="",$F91=""),"",$I91/$F91)</f>
        <v/>
      </c>
      <c r="K91" s="12">
        <f>IF(OR($D91="",$F91=""),"",SUMIF(Pagos!$B$5:$B$1004,$A91,Pagos!$D$5:$D$1004))</f>
        <v/>
      </c>
      <c r="L91" s="12">
        <f>IF(OR($D91="",$F91=""),"",$I91-$K91)</f>
        <v/>
      </c>
      <c r="M91" s="13">
        <f>IF(OR($D91="",$F91=""),"",MIN($F91,INT($K91/$J91+0.0001)))</f>
        <v/>
      </c>
      <c r="N91" s="13">
        <f>IF(OR(OR($D91="",$F91=""),$B91=""),"",MAX(0,MIN($F91,INT((TODAY()-$B91)/IF($G91="Diario",1,IF($G91="Semanal",7,IF($G91="Quincenal",15,30)))))))</f>
        <v/>
      </c>
      <c r="O91" s="13">
        <f>IF(OR($D91="",$F91=""),"",IF($L91&lt;=0.5,"Pagado",IF($N91="","",IF($M91&gt;=$N91,"Al día","Atrasado"))))</f>
        <v/>
      </c>
    </row>
    <row r="92">
      <c r="A92" s="8" t="n"/>
      <c r="B92" s="9" t="n"/>
      <c r="C92" s="8" t="n"/>
      <c r="D92" s="10" t="n"/>
      <c r="E92" s="11" t="n"/>
      <c r="F92" s="8" t="n"/>
      <c r="G92" s="8" t="n"/>
      <c r="H92" s="12">
        <f>IF(OR($D92="",$F92=""),"",$D92*$E92*$F92)</f>
        <v/>
      </c>
      <c r="I92" s="12">
        <f>IF(OR($D92="",$F92=""),"",$D92+$H92)</f>
        <v/>
      </c>
      <c r="J92" s="12">
        <f>IF(OR($D92="",$F92=""),"",$I92/$F92)</f>
        <v/>
      </c>
      <c r="K92" s="12">
        <f>IF(OR($D92="",$F92=""),"",SUMIF(Pagos!$B$5:$B$1004,$A92,Pagos!$D$5:$D$1004))</f>
        <v/>
      </c>
      <c r="L92" s="12">
        <f>IF(OR($D92="",$F92=""),"",$I92-$K92)</f>
        <v/>
      </c>
      <c r="M92" s="13">
        <f>IF(OR($D92="",$F92=""),"",MIN($F92,INT($K92/$J92+0.0001)))</f>
        <v/>
      </c>
      <c r="N92" s="13">
        <f>IF(OR(OR($D92="",$F92=""),$B92=""),"",MAX(0,MIN($F92,INT((TODAY()-$B92)/IF($G92="Diario",1,IF($G92="Semanal",7,IF($G92="Quincenal",15,30)))))))</f>
        <v/>
      </c>
      <c r="O92" s="13">
        <f>IF(OR($D92="",$F92=""),"",IF($L92&lt;=0.5,"Pagado",IF($N92="","",IF($M92&gt;=$N92,"Al día","Atrasado"))))</f>
        <v/>
      </c>
    </row>
    <row r="93">
      <c r="A93" s="8" t="n"/>
      <c r="B93" s="9" t="n"/>
      <c r="C93" s="8" t="n"/>
      <c r="D93" s="10" t="n"/>
      <c r="E93" s="11" t="n"/>
      <c r="F93" s="8" t="n"/>
      <c r="G93" s="8" t="n"/>
      <c r="H93" s="12">
        <f>IF(OR($D93="",$F93=""),"",$D93*$E93*$F93)</f>
        <v/>
      </c>
      <c r="I93" s="12">
        <f>IF(OR($D93="",$F93=""),"",$D93+$H93)</f>
        <v/>
      </c>
      <c r="J93" s="12">
        <f>IF(OR($D93="",$F93=""),"",$I93/$F93)</f>
        <v/>
      </c>
      <c r="K93" s="12">
        <f>IF(OR($D93="",$F93=""),"",SUMIF(Pagos!$B$5:$B$1004,$A93,Pagos!$D$5:$D$1004))</f>
        <v/>
      </c>
      <c r="L93" s="12">
        <f>IF(OR($D93="",$F93=""),"",$I93-$K93)</f>
        <v/>
      </c>
      <c r="M93" s="13">
        <f>IF(OR($D93="",$F93=""),"",MIN($F93,INT($K93/$J93+0.0001)))</f>
        <v/>
      </c>
      <c r="N93" s="13">
        <f>IF(OR(OR($D93="",$F93=""),$B93=""),"",MAX(0,MIN($F93,INT((TODAY()-$B93)/IF($G93="Diario",1,IF($G93="Semanal",7,IF($G93="Quincenal",15,30)))))))</f>
        <v/>
      </c>
      <c r="O93" s="13">
        <f>IF(OR($D93="",$F93=""),"",IF($L93&lt;=0.5,"Pagado",IF($N93="","",IF($M93&gt;=$N93,"Al día","Atrasado"))))</f>
        <v/>
      </c>
    </row>
    <row r="94">
      <c r="A94" s="8" t="n"/>
      <c r="B94" s="9" t="n"/>
      <c r="C94" s="8" t="n"/>
      <c r="D94" s="10" t="n"/>
      <c r="E94" s="11" t="n"/>
      <c r="F94" s="8" t="n"/>
      <c r="G94" s="8" t="n"/>
      <c r="H94" s="12">
        <f>IF(OR($D94="",$F94=""),"",$D94*$E94*$F94)</f>
        <v/>
      </c>
      <c r="I94" s="12">
        <f>IF(OR($D94="",$F94=""),"",$D94+$H94)</f>
        <v/>
      </c>
      <c r="J94" s="12">
        <f>IF(OR($D94="",$F94=""),"",$I94/$F94)</f>
        <v/>
      </c>
      <c r="K94" s="12">
        <f>IF(OR($D94="",$F94=""),"",SUMIF(Pagos!$B$5:$B$1004,$A94,Pagos!$D$5:$D$1004))</f>
        <v/>
      </c>
      <c r="L94" s="12">
        <f>IF(OR($D94="",$F94=""),"",$I94-$K94)</f>
        <v/>
      </c>
      <c r="M94" s="13">
        <f>IF(OR($D94="",$F94=""),"",MIN($F94,INT($K94/$J94+0.0001)))</f>
        <v/>
      </c>
      <c r="N94" s="13">
        <f>IF(OR(OR($D94="",$F94=""),$B94=""),"",MAX(0,MIN($F94,INT((TODAY()-$B94)/IF($G94="Diario",1,IF($G94="Semanal",7,IF($G94="Quincenal",15,30)))))))</f>
        <v/>
      </c>
      <c r="O94" s="13">
        <f>IF(OR($D94="",$F94=""),"",IF($L94&lt;=0.5,"Pagado",IF($N94="","",IF($M94&gt;=$N94,"Al día","Atrasado"))))</f>
        <v/>
      </c>
    </row>
    <row r="95">
      <c r="A95" s="8" t="n"/>
      <c r="B95" s="9" t="n"/>
      <c r="C95" s="8" t="n"/>
      <c r="D95" s="10" t="n"/>
      <c r="E95" s="11" t="n"/>
      <c r="F95" s="8" t="n"/>
      <c r="G95" s="8" t="n"/>
      <c r="H95" s="12">
        <f>IF(OR($D95="",$F95=""),"",$D95*$E95*$F95)</f>
        <v/>
      </c>
      <c r="I95" s="12">
        <f>IF(OR($D95="",$F95=""),"",$D95+$H95)</f>
        <v/>
      </c>
      <c r="J95" s="12">
        <f>IF(OR($D95="",$F95=""),"",$I95/$F95)</f>
        <v/>
      </c>
      <c r="K95" s="12">
        <f>IF(OR($D95="",$F95=""),"",SUMIF(Pagos!$B$5:$B$1004,$A95,Pagos!$D$5:$D$1004))</f>
        <v/>
      </c>
      <c r="L95" s="12">
        <f>IF(OR($D95="",$F95=""),"",$I95-$K95)</f>
        <v/>
      </c>
      <c r="M95" s="13">
        <f>IF(OR($D95="",$F95=""),"",MIN($F95,INT($K95/$J95+0.0001)))</f>
        <v/>
      </c>
      <c r="N95" s="13">
        <f>IF(OR(OR($D95="",$F95=""),$B95=""),"",MAX(0,MIN($F95,INT((TODAY()-$B95)/IF($G95="Diario",1,IF($G95="Semanal",7,IF($G95="Quincenal",15,30)))))))</f>
        <v/>
      </c>
      <c r="O95" s="13">
        <f>IF(OR($D95="",$F95=""),"",IF($L95&lt;=0.5,"Pagado",IF($N95="","",IF($M95&gt;=$N95,"Al día","Atrasado"))))</f>
        <v/>
      </c>
    </row>
    <row r="96">
      <c r="A96" s="8" t="n"/>
      <c r="B96" s="9" t="n"/>
      <c r="C96" s="8" t="n"/>
      <c r="D96" s="10" t="n"/>
      <c r="E96" s="11" t="n"/>
      <c r="F96" s="8" t="n"/>
      <c r="G96" s="8" t="n"/>
      <c r="H96" s="12">
        <f>IF(OR($D96="",$F96=""),"",$D96*$E96*$F96)</f>
        <v/>
      </c>
      <c r="I96" s="12">
        <f>IF(OR($D96="",$F96=""),"",$D96+$H96)</f>
        <v/>
      </c>
      <c r="J96" s="12">
        <f>IF(OR($D96="",$F96=""),"",$I96/$F96)</f>
        <v/>
      </c>
      <c r="K96" s="12">
        <f>IF(OR($D96="",$F96=""),"",SUMIF(Pagos!$B$5:$B$1004,$A96,Pagos!$D$5:$D$1004))</f>
        <v/>
      </c>
      <c r="L96" s="12">
        <f>IF(OR($D96="",$F96=""),"",$I96-$K96)</f>
        <v/>
      </c>
      <c r="M96" s="13">
        <f>IF(OR($D96="",$F96=""),"",MIN($F96,INT($K96/$J96+0.0001)))</f>
        <v/>
      </c>
      <c r="N96" s="13">
        <f>IF(OR(OR($D96="",$F96=""),$B96=""),"",MAX(0,MIN($F96,INT((TODAY()-$B96)/IF($G96="Diario",1,IF($G96="Semanal",7,IF($G96="Quincenal",15,30)))))))</f>
        <v/>
      </c>
      <c r="O96" s="13">
        <f>IF(OR($D96="",$F96=""),"",IF($L96&lt;=0.5,"Pagado",IF($N96="","",IF($M96&gt;=$N96,"Al día","Atrasado"))))</f>
        <v/>
      </c>
    </row>
    <row r="97">
      <c r="A97" s="8" t="n"/>
      <c r="B97" s="9" t="n"/>
      <c r="C97" s="8" t="n"/>
      <c r="D97" s="10" t="n"/>
      <c r="E97" s="11" t="n"/>
      <c r="F97" s="8" t="n"/>
      <c r="G97" s="8" t="n"/>
      <c r="H97" s="12">
        <f>IF(OR($D97="",$F97=""),"",$D97*$E97*$F97)</f>
        <v/>
      </c>
      <c r="I97" s="12">
        <f>IF(OR($D97="",$F97=""),"",$D97+$H97)</f>
        <v/>
      </c>
      <c r="J97" s="12">
        <f>IF(OR($D97="",$F97=""),"",$I97/$F97)</f>
        <v/>
      </c>
      <c r="K97" s="12">
        <f>IF(OR($D97="",$F97=""),"",SUMIF(Pagos!$B$5:$B$1004,$A97,Pagos!$D$5:$D$1004))</f>
        <v/>
      </c>
      <c r="L97" s="12">
        <f>IF(OR($D97="",$F97=""),"",$I97-$K97)</f>
        <v/>
      </c>
      <c r="M97" s="13">
        <f>IF(OR($D97="",$F97=""),"",MIN($F97,INT($K97/$J97+0.0001)))</f>
        <v/>
      </c>
      <c r="N97" s="13">
        <f>IF(OR(OR($D97="",$F97=""),$B97=""),"",MAX(0,MIN($F97,INT((TODAY()-$B97)/IF($G97="Diario",1,IF($G97="Semanal",7,IF($G97="Quincenal",15,30)))))))</f>
        <v/>
      </c>
      <c r="O97" s="13">
        <f>IF(OR($D97="",$F97=""),"",IF($L97&lt;=0.5,"Pagado",IF($N97="","",IF($M97&gt;=$N97,"Al día","Atrasado"))))</f>
        <v/>
      </c>
    </row>
    <row r="98">
      <c r="A98" s="8" t="n"/>
      <c r="B98" s="9" t="n"/>
      <c r="C98" s="8" t="n"/>
      <c r="D98" s="10" t="n"/>
      <c r="E98" s="11" t="n"/>
      <c r="F98" s="8" t="n"/>
      <c r="G98" s="8" t="n"/>
      <c r="H98" s="12">
        <f>IF(OR($D98="",$F98=""),"",$D98*$E98*$F98)</f>
        <v/>
      </c>
      <c r="I98" s="12">
        <f>IF(OR($D98="",$F98=""),"",$D98+$H98)</f>
        <v/>
      </c>
      <c r="J98" s="12">
        <f>IF(OR($D98="",$F98=""),"",$I98/$F98)</f>
        <v/>
      </c>
      <c r="K98" s="12">
        <f>IF(OR($D98="",$F98=""),"",SUMIF(Pagos!$B$5:$B$1004,$A98,Pagos!$D$5:$D$1004))</f>
        <v/>
      </c>
      <c r="L98" s="12">
        <f>IF(OR($D98="",$F98=""),"",$I98-$K98)</f>
        <v/>
      </c>
      <c r="M98" s="13">
        <f>IF(OR($D98="",$F98=""),"",MIN($F98,INT($K98/$J98+0.0001)))</f>
        <v/>
      </c>
      <c r="N98" s="13">
        <f>IF(OR(OR($D98="",$F98=""),$B98=""),"",MAX(0,MIN($F98,INT((TODAY()-$B98)/IF($G98="Diario",1,IF($G98="Semanal",7,IF($G98="Quincenal",15,30)))))))</f>
        <v/>
      </c>
      <c r="O98" s="13">
        <f>IF(OR($D98="",$F98=""),"",IF($L98&lt;=0.5,"Pagado",IF($N98="","",IF($M98&gt;=$N98,"Al día","Atrasado"))))</f>
        <v/>
      </c>
    </row>
    <row r="99">
      <c r="A99" s="8" t="n"/>
      <c r="B99" s="9" t="n"/>
      <c r="C99" s="8" t="n"/>
      <c r="D99" s="10" t="n"/>
      <c r="E99" s="11" t="n"/>
      <c r="F99" s="8" t="n"/>
      <c r="G99" s="8" t="n"/>
      <c r="H99" s="12">
        <f>IF(OR($D99="",$F99=""),"",$D99*$E99*$F99)</f>
        <v/>
      </c>
      <c r="I99" s="12">
        <f>IF(OR($D99="",$F99=""),"",$D99+$H99)</f>
        <v/>
      </c>
      <c r="J99" s="12">
        <f>IF(OR($D99="",$F99=""),"",$I99/$F99)</f>
        <v/>
      </c>
      <c r="K99" s="12">
        <f>IF(OR($D99="",$F99=""),"",SUMIF(Pagos!$B$5:$B$1004,$A99,Pagos!$D$5:$D$1004))</f>
        <v/>
      </c>
      <c r="L99" s="12">
        <f>IF(OR($D99="",$F99=""),"",$I99-$K99)</f>
        <v/>
      </c>
      <c r="M99" s="13">
        <f>IF(OR($D99="",$F99=""),"",MIN($F99,INT($K99/$J99+0.0001)))</f>
        <v/>
      </c>
      <c r="N99" s="13">
        <f>IF(OR(OR($D99="",$F99=""),$B99=""),"",MAX(0,MIN($F99,INT((TODAY()-$B99)/IF($G99="Diario",1,IF($G99="Semanal",7,IF($G99="Quincenal",15,30)))))))</f>
        <v/>
      </c>
      <c r="O99" s="13">
        <f>IF(OR($D99="",$F99=""),"",IF($L99&lt;=0.5,"Pagado",IF($N99="","",IF($M99&gt;=$N99,"Al día","Atrasado"))))</f>
        <v/>
      </c>
    </row>
    <row r="100">
      <c r="A100" s="8" t="n"/>
      <c r="B100" s="9" t="n"/>
      <c r="C100" s="8" t="n"/>
      <c r="D100" s="10" t="n"/>
      <c r="E100" s="11" t="n"/>
      <c r="F100" s="8" t="n"/>
      <c r="G100" s="8" t="n"/>
      <c r="H100" s="12">
        <f>IF(OR($D100="",$F100=""),"",$D100*$E100*$F100)</f>
        <v/>
      </c>
      <c r="I100" s="12">
        <f>IF(OR($D100="",$F100=""),"",$D100+$H100)</f>
        <v/>
      </c>
      <c r="J100" s="12">
        <f>IF(OR($D100="",$F100=""),"",$I100/$F100)</f>
        <v/>
      </c>
      <c r="K100" s="12">
        <f>IF(OR($D100="",$F100=""),"",SUMIF(Pagos!$B$5:$B$1004,$A100,Pagos!$D$5:$D$1004))</f>
        <v/>
      </c>
      <c r="L100" s="12">
        <f>IF(OR($D100="",$F100=""),"",$I100-$K100)</f>
        <v/>
      </c>
      <c r="M100" s="13">
        <f>IF(OR($D100="",$F100=""),"",MIN($F100,INT($K100/$J100+0.0001)))</f>
        <v/>
      </c>
      <c r="N100" s="13">
        <f>IF(OR(OR($D100="",$F100=""),$B100=""),"",MAX(0,MIN($F100,INT((TODAY()-$B100)/IF($G100="Diario",1,IF($G100="Semanal",7,IF($G100="Quincenal",15,30)))))))</f>
        <v/>
      </c>
      <c r="O100" s="13">
        <f>IF(OR($D100="",$F100=""),"",IF($L100&lt;=0.5,"Pagado",IF($N100="","",IF($M100&gt;=$N100,"Al día","Atrasado"))))</f>
        <v/>
      </c>
    </row>
    <row r="101">
      <c r="A101" s="8" t="n"/>
      <c r="B101" s="9" t="n"/>
      <c r="C101" s="8" t="n"/>
      <c r="D101" s="10" t="n"/>
      <c r="E101" s="11" t="n"/>
      <c r="F101" s="8" t="n"/>
      <c r="G101" s="8" t="n"/>
      <c r="H101" s="12">
        <f>IF(OR($D101="",$F101=""),"",$D101*$E101*$F101)</f>
        <v/>
      </c>
      <c r="I101" s="12">
        <f>IF(OR($D101="",$F101=""),"",$D101+$H101)</f>
        <v/>
      </c>
      <c r="J101" s="12">
        <f>IF(OR($D101="",$F101=""),"",$I101/$F101)</f>
        <v/>
      </c>
      <c r="K101" s="12">
        <f>IF(OR($D101="",$F101=""),"",SUMIF(Pagos!$B$5:$B$1004,$A101,Pagos!$D$5:$D$1004))</f>
        <v/>
      </c>
      <c r="L101" s="12">
        <f>IF(OR($D101="",$F101=""),"",$I101-$K101)</f>
        <v/>
      </c>
      <c r="M101" s="13">
        <f>IF(OR($D101="",$F101=""),"",MIN($F101,INT($K101/$J101+0.0001)))</f>
        <v/>
      </c>
      <c r="N101" s="13">
        <f>IF(OR(OR($D101="",$F101=""),$B101=""),"",MAX(0,MIN($F101,INT((TODAY()-$B101)/IF($G101="Diario",1,IF($G101="Semanal",7,IF($G101="Quincenal",15,30)))))))</f>
        <v/>
      </c>
      <c r="O101" s="13">
        <f>IF(OR($D101="",$F101=""),"",IF($L101&lt;=0.5,"Pagado",IF($N101="","",IF($M101&gt;=$N101,"Al día","Atrasado"))))</f>
        <v/>
      </c>
    </row>
    <row r="102">
      <c r="A102" s="8" t="n"/>
      <c r="B102" s="9" t="n"/>
      <c r="C102" s="8" t="n"/>
      <c r="D102" s="10" t="n"/>
      <c r="E102" s="11" t="n"/>
      <c r="F102" s="8" t="n"/>
      <c r="G102" s="8" t="n"/>
      <c r="H102" s="12">
        <f>IF(OR($D102="",$F102=""),"",$D102*$E102*$F102)</f>
        <v/>
      </c>
      <c r="I102" s="12">
        <f>IF(OR($D102="",$F102=""),"",$D102+$H102)</f>
        <v/>
      </c>
      <c r="J102" s="12">
        <f>IF(OR($D102="",$F102=""),"",$I102/$F102)</f>
        <v/>
      </c>
      <c r="K102" s="12">
        <f>IF(OR($D102="",$F102=""),"",SUMIF(Pagos!$B$5:$B$1004,$A102,Pagos!$D$5:$D$1004))</f>
        <v/>
      </c>
      <c r="L102" s="12">
        <f>IF(OR($D102="",$F102=""),"",$I102-$K102)</f>
        <v/>
      </c>
      <c r="M102" s="13">
        <f>IF(OR($D102="",$F102=""),"",MIN($F102,INT($K102/$J102+0.0001)))</f>
        <v/>
      </c>
      <c r="N102" s="13">
        <f>IF(OR(OR($D102="",$F102=""),$B102=""),"",MAX(0,MIN($F102,INT((TODAY()-$B102)/IF($G102="Diario",1,IF($G102="Semanal",7,IF($G102="Quincenal",15,30)))))))</f>
        <v/>
      </c>
      <c r="O102" s="13">
        <f>IF(OR($D102="",$F102=""),"",IF($L102&lt;=0.5,"Pagado",IF($N102="","",IF($M102&gt;=$N102,"Al día","Atrasado"))))</f>
        <v/>
      </c>
    </row>
    <row r="103">
      <c r="A103" s="8" t="n"/>
      <c r="B103" s="9" t="n"/>
      <c r="C103" s="8" t="n"/>
      <c r="D103" s="10" t="n"/>
      <c r="E103" s="11" t="n"/>
      <c r="F103" s="8" t="n"/>
      <c r="G103" s="8" t="n"/>
      <c r="H103" s="12">
        <f>IF(OR($D103="",$F103=""),"",$D103*$E103*$F103)</f>
        <v/>
      </c>
      <c r="I103" s="12">
        <f>IF(OR($D103="",$F103=""),"",$D103+$H103)</f>
        <v/>
      </c>
      <c r="J103" s="12">
        <f>IF(OR($D103="",$F103=""),"",$I103/$F103)</f>
        <v/>
      </c>
      <c r="K103" s="12">
        <f>IF(OR($D103="",$F103=""),"",SUMIF(Pagos!$B$5:$B$1004,$A103,Pagos!$D$5:$D$1004))</f>
        <v/>
      </c>
      <c r="L103" s="12">
        <f>IF(OR($D103="",$F103=""),"",$I103-$K103)</f>
        <v/>
      </c>
      <c r="M103" s="13">
        <f>IF(OR($D103="",$F103=""),"",MIN($F103,INT($K103/$J103+0.0001)))</f>
        <v/>
      </c>
      <c r="N103" s="13">
        <f>IF(OR(OR($D103="",$F103=""),$B103=""),"",MAX(0,MIN($F103,INT((TODAY()-$B103)/IF($G103="Diario",1,IF($G103="Semanal",7,IF($G103="Quincenal",15,30)))))))</f>
        <v/>
      </c>
      <c r="O103" s="13">
        <f>IF(OR($D103="",$F103=""),"",IF($L103&lt;=0.5,"Pagado",IF($N103="","",IF($M103&gt;=$N103,"Al día","Atrasado"))))</f>
        <v/>
      </c>
    </row>
    <row r="104">
      <c r="A104" s="8" t="n"/>
      <c r="B104" s="9" t="n"/>
      <c r="C104" s="8" t="n"/>
      <c r="D104" s="10" t="n"/>
      <c r="E104" s="11" t="n"/>
      <c r="F104" s="8" t="n"/>
      <c r="G104" s="8" t="n"/>
      <c r="H104" s="12">
        <f>IF(OR($D104="",$F104=""),"",$D104*$E104*$F104)</f>
        <v/>
      </c>
      <c r="I104" s="12">
        <f>IF(OR($D104="",$F104=""),"",$D104+$H104)</f>
        <v/>
      </c>
      <c r="J104" s="12">
        <f>IF(OR($D104="",$F104=""),"",$I104/$F104)</f>
        <v/>
      </c>
      <c r="K104" s="12">
        <f>IF(OR($D104="",$F104=""),"",SUMIF(Pagos!$B$5:$B$1004,$A104,Pagos!$D$5:$D$1004))</f>
        <v/>
      </c>
      <c r="L104" s="12">
        <f>IF(OR($D104="",$F104=""),"",$I104-$K104)</f>
        <v/>
      </c>
      <c r="M104" s="13">
        <f>IF(OR($D104="",$F104=""),"",MIN($F104,INT($K104/$J104+0.0001)))</f>
        <v/>
      </c>
      <c r="N104" s="13">
        <f>IF(OR(OR($D104="",$F104=""),$B104=""),"",MAX(0,MIN($F104,INT((TODAY()-$B104)/IF($G104="Diario",1,IF($G104="Semanal",7,IF($G104="Quincenal",15,30)))))))</f>
        <v/>
      </c>
      <c r="O104" s="13">
        <f>IF(OR($D104="",$F104=""),"",IF($L104&lt;=0.5,"Pagado",IF($N104="","",IF($M104&gt;=$N104,"Al día","Atrasado"))))</f>
        <v/>
      </c>
    </row>
    <row r="105">
      <c r="A105" s="8" t="n"/>
      <c r="B105" s="9" t="n"/>
      <c r="C105" s="8" t="n"/>
      <c r="D105" s="10" t="n"/>
      <c r="E105" s="11" t="n"/>
      <c r="F105" s="8" t="n"/>
      <c r="G105" s="8" t="n"/>
      <c r="H105" s="12">
        <f>IF(OR($D105="",$F105=""),"",$D105*$E105*$F105)</f>
        <v/>
      </c>
      <c r="I105" s="12">
        <f>IF(OR($D105="",$F105=""),"",$D105+$H105)</f>
        <v/>
      </c>
      <c r="J105" s="12">
        <f>IF(OR($D105="",$F105=""),"",$I105/$F105)</f>
        <v/>
      </c>
      <c r="K105" s="12">
        <f>IF(OR($D105="",$F105=""),"",SUMIF(Pagos!$B$5:$B$1004,$A105,Pagos!$D$5:$D$1004))</f>
        <v/>
      </c>
      <c r="L105" s="12">
        <f>IF(OR($D105="",$F105=""),"",$I105-$K105)</f>
        <v/>
      </c>
      <c r="M105" s="13">
        <f>IF(OR($D105="",$F105=""),"",MIN($F105,INT($K105/$J105+0.0001)))</f>
        <v/>
      </c>
      <c r="N105" s="13">
        <f>IF(OR(OR($D105="",$F105=""),$B105=""),"",MAX(0,MIN($F105,INT((TODAY()-$B105)/IF($G105="Diario",1,IF($G105="Semanal",7,IF($G105="Quincenal",15,30)))))))</f>
        <v/>
      </c>
      <c r="O105" s="13">
        <f>IF(OR($D105="",$F105=""),"",IF($L105&lt;=0.5,"Pagado",IF($N105="","",IF($M105&gt;=$N105,"Al día","Atrasado"))))</f>
        <v/>
      </c>
    </row>
    <row r="106">
      <c r="A106" s="8" t="n"/>
      <c r="B106" s="9" t="n"/>
      <c r="C106" s="8" t="n"/>
      <c r="D106" s="10" t="n"/>
      <c r="E106" s="11" t="n"/>
      <c r="F106" s="8" t="n"/>
      <c r="G106" s="8" t="n"/>
      <c r="H106" s="12">
        <f>IF(OR($D106="",$F106=""),"",$D106*$E106*$F106)</f>
        <v/>
      </c>
      <c r="I106" s="12">
        <f>IF(OR($D106="",$F106=""),"",$D106+$H106)</f>
        <v/>
      </c>
      <c r="J106" s="12">
        <f>IF(OR($D106="",$F106=""),"",$I106/$F106)</f>
        <v/>
      </c>
      <c r="K106" s="12">
        <f>IF(OR($D106="",$F106=""),"",SUMIF(Pagos!$B$5:$B$1004,$A106,Pagos!$D$5:$D$1004))</f>
        <v/>
      </c>
      <c r="L106" s="12">
        <f>IF(OR($D106="",$F106=""),"",$I106-$K106)</f>
        <v/>
      </c>
      <c r="M106" s="13">
        <f>IF(OR($D106="",$F106=""),"",MIN($F106,INT($K106/$J106+0.0001)))</f>
        <v/>
      </c>
      <c r="N106" s="13">
        <f>IF(OR(OR($D106="",$F106=""),$B106=""),"",MAX(0,MIN($F106,INT((TODAY()-$B106)/IF($G106="Diario",1,IF($G106="Semanal",7,IF($G106="Quincenal",15,30)))))))</f>
        <v/>
      </c>
      <c r="O106" s="13">
        <f>IF(OR($D106="",$F106=""),"",IF($L106&lt;=0.5,"Pagado",IF($N106="","",IF($M106&gt;=$N106,"Al día","Atrasado"))))</f>
        <v/>
      </c>
    </row>
    <row r="107">
      <c r="A107" s="8" t="n"/>
      <c r="B107" s="9" t="n"/>
      <c r="C107" s="8" t="n"/>
      <c r="D107" s="10" t="n"/>
      <c r="E107" s="11" t="n"/>
      <c r="F107" s="8" t="n"/>
      <c r="G107" s="8" t="n"/>
      <c r="H107" s="12">
        <f>IF(OR($D107="",$F107=""),"",$D107*$E107*$F107)</f>
        <v/>
      </c>
      <c r="I107" s="12">
        <f>IF(OR($D107="",$F107=""),"",$D107+$H107)</f>
        <v/>
      </c>
      <c r="J107" s="12">
        <f>IF(OR($D107="",$F107=""),"",$I107/$F107)</f>
        <v/>
      </c>
      <c r="K107" s="12">
        <f>IF(OR($D107="",$F107=""),"",SUMIF(Pagos!$B$5:$B$1004,$A107,Pagos!$D$5:$D$1004))</f>
        <v/>
      </c>
      <c r="L107" s="12">
        <f>IF(OR($D107="",$F107=""),"",$I107-$K107)</f>
        <v/>
      </c>
      <c r="M107" s="13">
        <f>IF(OR($D107="",$F107=""),"",MIN($F107,INT($K107/$J107+0.0001)))</f>
        <v/>
      </c>
      <c r="N107" s="13">
        <f>IF(OR(OR($D107="",$F107=""),$B107=""),"",MAX(0,MIN($F107,INT((TODAY()-$B107)/IF($G107="Diario",1,IF($G107="Semanal",7,IF($G107="Quincenal",15,30)))))))</f>
        <v/>
      </c>
      <c r="O107" s="13">
        <f>IF(OR($D107="",$F107=""),"",IF($L107&lt;=0.5,"Pagado",IF($N107="","",IF($M107&gt;=$N107,"Al día","Atrasado"))))</f>
        <v/>
      </c>
    </row>
    <row r="108">
      <c r="A108" s="8" t="n"/>
      <c r="B108" s="9" t="n"/>
      <c r="C108" s="8" t="n"/>
      <c r="D108" s="10" t="n"/>
      <c r="E108" s="11" t="n"/>
      <c r="F108" s="8" t="n"/>
      <c r="G108" s="8" t="n"/>
      <c r="H108" s="12">
        <f>IF(OR($D108="",$F108=""),"",$D108*$E108*$F108)</f>
        <v/>
      </c>
      <c r="I108" s="12">
        <f>IF(OR($D108="",$F108=""),"",$D108+$H108)</f>
        <v/>
      </c>
      <c r="J108" s="12">
        <f>IF(OR($D108="",$F108=""),"",$I108/$F108)</f>
        <v/>
      </c>
      <c r="K108" s="12">
        <f>IF(OR($D108="",$F108=""),"",SUMIF(Pagos!$B$5:$B$1004,$A108,Pagos!$D$5:$D$1004))</f>
        <v/>
      </c>
      <c r="L108" s="12">
        <f>IF(OR($D108="",$F108=""),"",$I108-$K108)</f>
        <v/>
      </c>
      <c r="M108" s="13">
        <f>IF(OR($D108="",$F108=""),"",MIN($F108,INT($K108/$J108+0.0001)))</f>
        <v/>
      </c>
      <c r="N108" s="13">
        <f>IF(OR(OR($D108="",$F108=""),$B108=""),"",MAX(0,MIN($F108,INT((TODAY()-$B108)/IF($G108="Diario",1,IF($G108="Semanal",7,IF($G108="Quincenal",15,30)))))))</f>
        <v/>
      </c>
      <c r="O108" s="13">
        <f>IF(OR($D108="",$F108=""),"",IF($L108&lt;=0.5,"Pagado",IF($N108="","",IF($M108&gt;=$N108,"Al día","Atrasado"))))</f>
        <v/>
      </c>
    </row>
    <row r="109">
      <c r="A109" s="8" t="n"/>
      <c r="B109" s="9" t="n"/>
      <c r="C109" s="8" t="n"/>
      <c r="D109" s="10" t="n"/>
      <c r="E109" s="11" t="n"/>
      <c r="F109" s="8" t="n"/>
      <c r="G109" s="8" t="n"/>
      <c r="H109" s="12">
        <f>IF(OR($D109="",$F109=""),"",$D109*$E109*$F109)</f>
        <v/>
      </c>
      <c r="I109" s="12">
        <f>IF(OR($D109="",$F109=""),"",$D109+$H109)</f>
        <v/>
      </c>
      <c r="J109" s="12">
        <f>IF(OR($D109="",$F109=""),"",$I109/$F109)</f>
        <v/>
      </c>
      <c r="K109" s="12">
        <f>IF(OR($D109="",$F109=""),"",SUMIF(Pagos!$B$5:$B$1004,$A109,Pagos!$D$5:$D$1004))</f>
        <v/>
      </c>
      <c r="L109" s="12">
        <f>IF(OR($D109="",$F109=""),"",$I109-$K109)</f>
        <v/>
      </c>
      <c r="M109" s="13">
        <f>IF(OR($D109="",$F109=""),"",MIN($F109,INT($K109/$J109+0.0001)))</f>
        <v/>
      </c>
      <c r="N109" s="13">
        <f>IF(OR(OR($D109="",$F109=""),$B109=""),"",MAX(0,MIN($F109,INT((TODAY()-$B109)/IF($G109="Diario",1,IF($G109="Semanal",7,IF($G109="Quincenal",15,30)))))))</f>
        <v/>
      </c>
      <c r="O109" s="13">
        <f>IF(OR($D109="",$F109=""),"",IF($L109&lt;=0.5,"Pagado",IF($N109="","",IF($M109&gt;=$N109,"Al día","Atrasado"))))</f>
        <v/>
      </c>
    </row>
    <row r="110">
      <c r="A110" s="8" t="n"/>
      <c r="B110" s="9" t="n"/>
      <c r="C110" s="8" t="n"/>
      <c r="D110" s="10" t="n"/>
      <c r="E110" s="11" t="n"/>
      <c r="F110" s="8" t="n"/>
      <c r="G110" s="8" t="n"/>
      <c r="H110" s="12">
        <f>IF(OR($D110="",$F110=""),"",$D110*$E110*$F110)</f>
        <v/>
      </c>
      <c r="I110" s="12">
        <f>IF(OR($D110="",$F110=""),"",$D110+$H110)</f>
        <v/>
      </c>
      <c r="J110" s="12">
        <f>IF(OR($D110="",$F110=""),"",$I110/$F110)</f>
        <v/>
      </c>
      <c r="K110" s="12">
        <f>IF(OR($D110="",$F110=""),"",SUMIF(Pagos!$B$5:$B$1004,$A110,Pagos!$D$5:$D$1004))</f>
        <v/>
      </c>
      <c r="L110" s="12">
        <f>IF(OR($D110="",$F110=""),"",$I110-$K110)</f>
        <v/>
      </c>
      <c r="M110" s="13">
        <f>IF(OR($D110="",$F110=""),"",MIN($F110,INT($K110/$J110+0.0001)))</f>
        <v/>
      </c>
      <c r="N110" s="13">
        <f>IF(OR(OR($D110="",$F110=""),$B110=""),"",MAX(0,MIN($F110,INT((TODAY()-$B110)/IF($G110="Diario",1,IF($G110="Semanal",7,IF($G110="Quincenal",15,30)))))))</f>
        <v/>
      </c>
      <c r="O110" s="13">
        <f>IF(OR($D110="",$F110=""),"",IF($L110&lt;=0.5,"Pagado",IF($N110="","",IF($M110&gt;=$N110,"Al día","Atrasado"))))</f>
        <v/>
      </c>
    </row>
    <row r="111">
      <c r="A111" s="8" t="n"/>
      <c r="B111" s="9" t="n"/>
      <c r="C111" s="8" t="n"/>
      <c r="D111" s="10" t="n"/>
      <c r="E111" s="11" t="n"/>
      <c r="F111" s="8" t="n"/>
      <c r="G111" s="8" t="n"/>
      <c r="H111" s="12">
        <f>IF(OR($D111="",$F111=""),"",$D111*$E111*$F111)</f>
        <v/>
      </c>
      <c r="I111" s="12">
        <f>IF(OR($D111="",$F111=""),"",$D111+$H111)</f>
        <v/>
      </c>
      <c r="J111" s="12">
        <f>IF(OR($D111="",$F111=""),"",$I111/$F111)</f>
        <v/>
      </c>
      <c r="K111" s="12">
        <f>IF(OR($D111="",$F111=""),"",SUMIF(Pagos!$B$5:$B$1004,$A111,Pagos!$D$5:$D$1004))</f>
        <v/>
      </c>
      <c r="L111" s="12">
        <f>IF(OR($D111="",$F111=""),"",$I111-$K111)</f>
        <v/>
      </c>
      <c r="M111" s="13">
        <f>IF(OR($D111="",$F111=""),"",MIN($F111,INT($K111/$J111+0.0001)))</f>
        <v/>
      </c>
      <c r="N111" s="13">
        <f>IF(OR(OR($D111="",$F111=""),$B111=""),"",MAX(0,MIN($F111,INT((TODAY()-$B111)/IF($G111="Diario",1,IF($G111="Semanal",7,IF($G111="Quincenal",15,30)))))))</f>
        <v/>
      </c>
      <c r="O111" s="13">
        <f>IF(OR($D111="",$F111=""),"",IF($L111&lt;=0.5,"Pagado",IF($N111="","",IF($M111&gt;=$N111,"Al día","Atrasado"))))</f>
        <v/>
      </c>
    </row>
    <row r="112">
      <c r="A112" s="8" t="n"/>
      <c r="B112" s="9" t="n"/>
      <c r="C112" s="8" t="n"/>
      <c r="D112" s="10" t="n"/>
      <c r="E112" s="11" t="n"/>
      <c r="F112" s="8" t="n"/>
      <c r="G112" s="8" t="n"/>
      <c r="H112" s="12">
        <f>IF(OR($D112="",$F112=""),"",$D112*$E112*$F112)</f>
        <v/>
      </c>
      <c r="I112" s="12">
        <f>IF(OR($D112="",$F112=""),"",$D112+$H112)</f>
        <v/>
      </c>
      <c r="J112" s="12">
        <f>IF(OR($D112="",$F112=""),"",$I112/$F112)</f>
        <v/>
      </c>
      <c r="K112" s="12">
        <f>IF(OR($D112="",$F112=""),"",SUMIF(Pagos!$B$5:$B$1004,$A112,Pagos!$D$5:$D$1004))</f>
        <v/>
      </c>
      <c r="L112" s="12">
        <f>IF(OR($D112="",$F112=""),"",$I112-$K112)</f>
        <v/>
      </c>
      <c r="M112" s="13">
        <f>IF(OR($D112="",$F112=""),"",MIN($F112,INT($K112/$J112+0.0001)))</f>
        <v/>
      </c>
      <c r="N112" s="13">
        <f>IF(OR(OR($D112="",$F112=""),$B112=""),"",MAX(0,MIN($F112,INT((TODAY()-$B112)/IF($G112="Diario",1,IF($G112="Semanal",7,IF($G112="Quincenal",15,30)))))))</f>
        <v/>
      </c>
      <c r="O112" s="13">
        <f>IF(OR($D112="",$F112=""),"",IF($L112&lt;=0.5,"Pagado",IF($N112="","",IF($M112&gt;=$N112,"Al día","Atrasado"))))</f>
        <v/>
      </c>
    </row>
    <row r="113">
      <c r="A113" s="8" t="n"/>
      <c r="B113" s="9" t="n"/>
      <c r="C113" s="8" t="n"/>
      <c r="D113" s="10" t="n"/>
      <c r="E113" s="11" t="n"/>
      <c r="F113" s="8" t="n"/>
      <c r="G113" s="8" t="n"/>
      <c r="H113" s="12">
        <f>IF(OR($D113="",$F113=""),"",$D113*$E113*$F113)</f>
        <v/>
      </c>
      <c r="I113" s="12">
        <f>IF(OR($D113="",$F113=""),"",$D113+$H113)</f>
        <v/>
      </c>
      <c r="J113" s="12">
        <f>IF(OR($D113="",$F113=""),"",$I113/$F113)</f>
        <v/>
      </c>
      <c r="K113" s="12">
        <f>IF(OR($D113="",$F113=""),"",SUMIF(Pagos!$B$5:$B$1004,$A113,Pagos!$D$5:$D$1004))</f>
        <v/>
      </c>
      <c r="L113" s="12">
        <f>IF(OR($D113="",$F113=""),"",$I113-$K113)</f>
        <v/>
      </c>
      <c r="M113" s="13">
        <f>IF(OR($D113="",$F113=""),"",MIN($F113,INT($K113/$J113+0.0001)))</f>
        <v/>
      </c>
      <c r="N113" s="13">
        <f>IF(OR(OR($D113="",$F113=""),$B113=""),"",MAX(0,MIN($F113,INT((TODAY()-$B113)/IF($G113="Diario",1,IF($G113="Semanal",7,IF($G113="Quincenal",15,30)))))))</f>
        <v/>
      </c>
      <c r="O113" s="13">
        <f>IF(OR($D113="",$F113=""),"",IF($L113&lt;=0.5,"Pagado",IF($N113="","",IF($M113&gt;=$N113,"Al día","Atrasado"))))</f>
        <v/>
      </c>
    </row>
    <row r="114">
      <c r="A114" s="8" t="n"/>
      <c r="B114" s="9" t="n"/>
      <c r="C114" s="8" t="n"/>
      <c r="D114" s="10" t="n"/>
      <c r="E114" s="11" t="n"/>
      <c r="F114" s="8" t="n"/>
      <c r="G114" s="8" t="n"/>
      <c r="H114" s="12">
        <f>IF(OR($D114="",$F114=""),"",$D114*$E114*$F114)</f>
        <v/>
      </c>
      <c r="I114" s="12">
        <f>IF(OR($D114="",$F114=""),"",$D114+$H114)</f>
        <v/>
      </c>
      <c r="J114" s="12">
        <f>IF(OR($D114="",$F114=""),"",$I114/$F114)</f>
        <v/>
      </c>
      <c r="K114" s="12">
        <f>IF(OR($D114="",$F114=""),"",SUMIF(Pagos!$B$5:$B$1004,$A114,Pagos!$D$5:$D$1004))</f>
        <v/>
      </c>
      <c r="L114" s="12">
        <f>IF(OR($D114="",$F114=""),"",$I114-$K114)</f>
        <v/>
      </c>
      <c r="M114" s="13">
        <f>IF(OR($D114="",$F114=""),"",MIN($F114,INT($K114/$J114+0.0001)))</f>
        <v/>
      </c>
      <c r="N114" s="13">
        <f>IF(OR(OR($D114="",$F114=""),$B114=""),"",MAX(0,MIN($F114,INT((TODAY()-$B114)/IF($G114="Diario",1,IF($G114="Semanal",7,IF($G114="Quincenal",15,30)))))))</f>
        <v/>
      </c>
      <c r="O114" s="13">
        <f>IF(OR($D114="",$F114=""),"",IF($L114&lt;=0.5,"Pagado",IF($N114="","",IF($M114&gt;=$N114,"Al día","Atrasado"))))</f>
        <v/>
      </c>
    </row>
    <row r="115">
      <c r="A115" s="8" t="n"/>
      <c r="B115" s="9" t="n"/>
      <c r="C115" s="8" t="n"/>
      <c r="D115" s="10" t="n"/>
      <c r="E115" s="11" t="n"/>
      <c r="F115" s="8" t="n"/>
      <c r="G115" s="8" t="n"/>
      <c r="H115" s="12">
        <f>IF(OR($D115="",$F115=""),"",$D115*$E115*$F115)</f>
        <v/>
      </c>
      <c r="I115" s="12">
        <f>IF(OR($D115="",$F115=""),"",$D115+$H115)</f>
        <v/>
      </c>
      <c r="J115" s="12">
        <f>IF(OR($D115="",$F115=""),"",$I115/$F115)</f>
        <v/>
      </c>
      <c r="K115" s="12">
        <f>IF(OR($D115="",$F115=""),"",SUMIF(Pagos!$B$5:$B$1004,$A115,Pagos!$D$5:$D$1004))</f>
        <v/>
      </c>
      <c r="L115" s="12">
        <f>IF(OR($D115="",$F115=""),"",$I115-$K115)</f>
        <v/>
      </c>
      <c r="M115" s="13">
        <f>IF(OR($D115="",$F115=""),"",MIN($F115,INT($K115/$J115+0.0001)))</f>
        <v/>
      </c>
      <c r="N115" s="13">
        <f>IF(OR(OR($D115="",$F115=""),$B115=""),"",MAX(0,MIN($F115,INT((TODAY()-$B115)/IF($G115="Diario",1,IF($G115="Semanal",7,IF($G115="Quincenal",15,30)))))))</f>
        <v/>
      </c>
      <c r="O115" s="13">
        <f>IF(OR($D115="",$F115=""),"",IF($L115&lt;=0.5,"Pagado",IF($N115="","",IF($M115&gt;=$N115,"Al día","Atrasado"))))</f>
        <v/>
      </c>
    </row>
    <row r="116">
      <c r="A116" s="8" t="n"/>
      <c r="B116" s="9" t="n"/>
      <c r="C116" s="8" t="n"/>
      <c r="D116" s="10" t="n"/>
      <c r="E116" s="11" t="n"/>
      <c r="F116" s="8" t="n"/>
      <c r="G116" s="8" t="n"/>
      <c r="H116" s="12">
        <f>IF(OR($D116="",$F116=""),"",$D116*$E116*$F116)</f>
        <v/>
      </c>
      <c r="I116" s="12">
        <f>IF(OR($D116="",$F116=""),"",$D116+$H116)</f>
        <v/>
      </c>
      <c r="J116" s="12">
        <f>IF(OR($D116="",$F116=""),"",$I116/$F116)</f>
        <v/>
      </c>
      <c r="K116" s="12">
        <f>IF(OR($D116="",$F116=""),"",SUMIF(Pagos!$B$5:$B$1004,$A116,Pagos!$D$5:$D$1004))</f>
        <v/>
      </c>
      <c r="L116" s="12">
        <f>IF(OR($D116="",$F116=""),"",$I116-$K116)</f>
        <v/>
      </c>
      <c r="M116" s="13">
        <f>IF(OR($D116="",$F116=""),"",MIN($F116,INT($K116/$J116+0.0001)))</f>
        <v/>
      </c>
      <c r="N116" s="13">
        <f>IF(OR(OR($D116="",$F116=""),$B116=""),"",MAX(0,MIN($F116,INT((TODAY()-$B116)/IF($G116="Diario",1,IF($G116="Semanal",7,IF($G116="Quincenal",15,30)))))))</f>
        <v/>
      </c>
      <c r="O116" s="13">
        <f>IF(OR($D116="",$F116=""),"",IF($L116&lt;=0.5,"Pagado",IF($N116="","",IF($M116&gt;=$N116,"Al día","Atrasado"))))</f>
        <v/>
      </c>
    </row>
    <row r="117">
      <c r="A117" s="8" t="n"/>
      <c r="B117" s="9" t="n"/>
      <c r="C117" s="8" t="n"/>
      <c r="D117" s="10" t="n"/>
      <c r="E117" s="11" t="n"/>
      <c r="F117" s="8" t="n"/>
      <c r="G117" s="8" t="n"/>
      <c r="H117" s="12">
        <f>IF(OR($D117="",$F117=""),"",$D117*$E117*$F117)</f>
        <v/>
      </c>
      <c r="I117" s="12">
        <f>IF(OR($D117="",$F117=""),"",$D117+$H117)</f>
        <v/>
      </c>
      <c r="J117" s="12">
        <f>IF(OR($D117="",$F117=""),"",$I117/$F117)</f>
        <v/>
      </c>
      <c r="K117" s="12">
        <f>IF(OR($D117="",$F117=""),"",SUMIF(Pagos!$B$5:$B$1004,$A117,Pagos!$D$5:$D$1004))</f>
        <v/>
      </c>
      <c r="L117" s="12">
        <f>IF(OR($D117="",$F117=""),"",$I117-$K117)</f>
        <v/>
      </c>
      <c r="M117" s="13">
        <f>IF(OR($D117="",$F117=""),"",MIN($F117,INT($K117/$J117+0.0001)))</f>
        <v/>
      </c>
      <c r="N117" s="13">
        <f>IF(OR(OR($D117="",$F117=""),$B117=""),"",MAX(0,MIN($F117,INT((TODAY()-$B117)/IF($G117="Diario",1,IF($G117="Semanal",7,IF($G117="Quincenal",15,30)))))))</f>
        <v/>
      </c>
      <c r="O117" s="13">
        <f>IF(OR($D117="",$F117=""),"",IF($L117&lt;=0.5,"Pagado",IF($N117="","",IF($M117&gt;=$N117,"Al día","Atrasado"))))</f>
        <v/>
      </c>
    </row>
    <row r="118">
      <c r="A118" s="8" t="n"/>
      <c r="B118" s="9" t="n"/>
      <c r="C118" s="8" t="n"/>
      <c r="D118" s="10" t="n"/>
      <c r="E118" s="11" t="n"/>
      <c r="F118" s="8" t="n"/>
      <c r="G118" s="8" t="n"/>
      <c r="H118" s="12">
        <f>IF(OR($D118="",$F118=""),"",$D118*$E118*$F118)</f>
        <v/>
      </c>
      <c r="I118" s="12">
        <f>IF(OR($D118="",$F118=""),"",$D118+$H118)</f>
        <v/>
      </c>
      <c r="J118" s="12">
        <f>IF(OR($D118="",$F118=""),"",$I118/$F118)</f>
        <v/>
      </c>
      <c r="K118" s="12">
        <f>IF(OR($D118="",$F118=""),"",SUMIF(Pagos!$B$5:$B$1004,$A118,Pagos!$D$5:$D$1004))</f>
        <v/>
      </c>
      <c r="L118" s="12">
        <f>IF(OR($D118="",$F118=""),"",$I118-$K118)</f>
        <v/>
      </c>
      <c r="M118" s="13">
        <f>IF(OR($D118="",$F118=""),"",MIN($F118,INT($K118/$J118+0.0001)))</f>
        <v/>
      </c>
      <c r="N118" s="13">
        <f>IF(OR(OR($D118="",$F118=""),$B118=""),"",MAX(0,MIN($F118,INT((TODAY()-$B118)/IF($G118="Diario",1,IF($G118="Semanal",7,IF($G118="Quincenal",15,30)))))))</f>
        <v/>
      </c>
      <c r="O118" s="13">
        <f>IF(OR($D118="",$F118=""),"",IF($L118&lt;=0.5,"Pagado",IF($N118="","",IF($M118&gt;=$N118,"Al día","Atrasado"))))</f>
        <v/>
      </c>
    </row>
    <row r="119">
      <c r="A119" s="8" t="n"/>
      <c r="B119" s="9" t="n"/>
      <c r="C119" s="8" t="n"/>
      <c r="D119" s="10" t="n"/>
      <c r="E119" s="11" t="n"/>
      <c r="F119" s="8" t="n"/>
      <c r="G119" s="8" t="n"/>
      <c r="H119" s="12">
        <f>IF(OR($D119="",$F119=""),"",$D119*$E119*$F119)</f>
        <v/>
      </c>
      <c r="I119" s="12">
        <f>IF(OR($D119="",$F119=""),"",$D119+$H119)</f>
        <v/>
      </c>
      <c r="J119" s="12">
        <f>IF(OR($D119="",$F119=""),"",$I119/$F119)</f>
        <v/>
      </c>
      <c r="K119" s="12">
        <f>IF(OR($D119="",$F119=""),"",SUMIF(Pagos!$B$5:$B$1004,$A119,Pagos!$D$5:$D$1004))</f>
        <v/>
      </c>
      <c r="L119" s="12">
        <f>IF(OR($D119="",$F119=""),"",$I119-$K119)</f>
        <v/>
      </c>
      <c r="M119" s="13">
        <f>IF(OR($D119="",$F119=""),"",MIN($F119,INT($K119/$J119+0.0001)))</f>
        <v/>
      </c>
      <c r="N119" s="13">
        <f>IF(OR(OR($D119="",$F119=""),$B119=""),"",MAX(0,MIN($F119,INT((TODAY()-$B119)/IF($G119="Diario",1,IF($G119="Semanal",7,IF($G119="Quincenal",15,30)))))))</f>
        <v/>
      </c>
      <c r="O119" s="13">
        <f>IF(OR($D119="",$F119=""),"",IF($L119&lt;=0.5,"Pagado",IF($N119="","",IF($M119&gt;=$N119,"Al día","Atrasado"))))</f>
        <v/>
      </c>
    </row>
    <row r="120">
      <c r="A120" s="8" t="n"/>
      <c r="B120" s="9" t="n"/>
      <c r="C120" s="8" t="n"/>
      <c r="D120" s="10" t="n"/>
      <c r="E120" s="11" t="n"/>
      <c r="F120" s="8" t="n"/>
      <c r="G120" s="8" t="n"/>
      <c r="H120" s="12">
        <f>IF(OR($D120="",$F120=""),"",$D120*$E120*$F120)</f>
        <v/>
      </c>
      <c r="I120" s="12">
        <f>IF(OR($D120="",$F120=""),"",$D120+$H120)</f>
        <v/>
      </c>
      <c r="J120" s="12">
        <f>IF(OR($D120="",$F120=""),"",$I120/$F120)</f>
        <v/>
      </c>
      <c r="K120" s="12">
        <f>IF(OR($D120="",$F120=""),"",SUMIF(Pagos!$B$5:$B$1004,$A120,Pagos!$D$5:$D$1004))</f>
        <v/>
      </c>
      <c r="L120" s="12">
        <f>IF(OR($D120="",$F120=""),"",$I120-$K120)</f>
        <v/>
      </c>
      <c r="M120" s="13">
        <f>IF(OR($D120="",$F120=""),"",MIN($F120,INT($K120/$J120+0.0001)))</f>
        <v/>
      </c>
      <c r="N120" s="13">
        <f>IF(OR(OR($D120="",$F120=""),$B120=""),"",MAX(0,MIN($F120,INT((TODAY()-$B120)/IF($G120="Diario",1,IF($G120="Semanal",7,IF($G120="Quincenal",15,30)))))))</f>
        <v/>
      </c>
      <c r="O120" s="13">
        <f>IF(OR($D120="",$F120=""),"",IF($L120&lt;=0.5,"Pagado",IF($N120="","",IF($M120&gt;=$N120,"Al día","Atrasado"))))</f>
        <v/>
      </c>
    </row>
    <row r="121">
      <c r="A121" s="8" t="n"/>
      <c r="B121" s="9" t="n"/>
      <c r="C121" s="8" t="n"/>
      <c r="D121" s="10" t="n"/>
      <c r="E121" s="11" t="n"/>
      <c r="F121" s="8" t="n"/>
      <c r="G121" s="8" t="n"/>
      <c r="H121" s="12">
        <f>IF(OR($D121="",$F121=""),"",$D121*$E121*$F121)</f>
        <v/>
      </c>
      <c r="I121" s="12">
        <f>IF(OR($D121="",$F121=""),"",$D121+$H121)</f>
        <v/>
      </c>
      <c r="J121" s="12">
        <f>IF(OR($D121="",$F121=""),"",$I121/$F121)</f>
        <v/>
      </c>
      <c r="K121" s="12">
        <f>IF(OR($D121="",$F121=""),"",SUMIF(Pagos!$B$5:$B$1004,$A121,Pagos!$D$5:$D$1004))</f>
        <v/>
      </c>
      <c r="L121" s="12">
        <f>IF(OR($D121="",$F121=""),"",$I121-$K121)</f>
        <v/>
      </c>
      <c r="M121" s="13">
        <f>IF(OR($D121="",$F121=""),"",MIN($F121,INT($K121/$J121+0.0001)))</f>
        <v/>
      </c>
      <c r="N121" s="13">
        <f>IF(OR(OR($D121="",$F121=""),$B121=""),"",MAX(0,MIN($F121,INT((TODAY()-$B121)/IF($G121="Diario",1,IF($G121="Semanal",7,IF($G121="Quincenal",15,30)))))))</f>
        <v/>
      </c>
      <c r="O121" s="13">
        <f>IF(OR($D121="",$F121=""),"",IF($L121&lt;=0.5,"Pagado",IF($N121="","",IF($M121&gt;=$N121,"Al día","Atrasado"))))</f>
        <v/>
      </c>
    </row>
    <row r="122">
      <c r="A122" s="8" t="n"/>
      <c r="B122" s="9" t="n"/>
      <c r="C122" s="8" t="n"/>
      <c r="D122" s="10" t="n"/>
      <c r="E122" s="11" t="n"/>
      <c r="F122" s="8" t="n"/>
      <c r="G122" s="8" t="n"/>
      <c r="H122" s="12">
        <f>IF(OR($D122="",$F122=""),"",$D122*$E122*$F122)</f>
        <v/>
      </c>
      <c r="I122" s="12">
        <f>IF(OR($D122="",$F122=""),"",$D122+$H122)</f>
        <v/>
      </c>
      <c r="J122" s="12">
        <f>IF(OR($D122="",$F122=""),"",$I122/$F122)</f>
        <v/>
      </c>
      <c r="K122" s="12">
        <f>IF(OR($D122="",$F122=""),"",SUMIF(Pagos!$B$5:$B$1004,$A122,Pagos!$D$5:$D$1004))</f>
        <v/>
      </c>
      <c r="L122" s="12">
        <f>IF(OR($D122="",$F122=""),"",$I122-$K122)</f>
        <v/>
      </c>
      <c r="M122" s="13">
        <f>IF(OR($D122="",$F122=""),"",MIN($F122,INT($K122/$J122+0.0001)))</f>
        <v/>
      </c>
      <c r="N122" s="13">
        <f>IF(OR(OR($D122="",$F122=""),$B122=""),"",MAX(0,MIN($F122,INT((TODAY()-$B122)/IF($G122="Diario",1,IF($G122="Semanal",7,IF($G122="Quincenal",15,30)))))))</f>
        <v/>
      </c>
      <c r="O122" s="13">
        <f>IF(OR($D122="",$F122=""),"",IF($L122&lt;=0.5,"Pagado",IF($N122="","",IF($M122&gt;=$N122,"Al día","Atrasado"))))</f>
        <v/>
      </c>
    </row>
    <row r="123">
      <c r="A123" s="8" t="n"/>
      <c r="B123" s="9" t="n"/>
      <c r="C123" s="8" t="n"/>
      <c r="D123" s="10" t="n"/>
      <c r="E123" s="11" t="n"/>
      <c r="F123" s="8" t="n"/>
      <c r="G123" s="8" t="n"/>
      <c r="H123" s="12">
        <f>IF(OR($D123="",$F123=""),"",$D123*$E123*$F123)</f>
        <v/>
      </c>
      <c r="I123" s="12">
        <f>IF(OR($D123="",$F123=""),"",$D123+$H123)</f>
        <v/>
      </c>
      <c r="J123" s="12">
        <f>IF(OR($D123="",$F123=""),"",$I123/$F123)</f>
        <v/>
      </c>
      <c r="K123" s="12">
        <f>IF(OR($D123="",$F123=""),"",SUMIF(Pagos!$B$5:$B$1004,$A123,Pagos!$D$5:$D$1004))</f>
        <v/>
      </c>
      <c r="L123" s="12">
        <f>IF(OR($D123="",$F123=""),"",$I123-$K123)</f>
        <v/>
      </c>
      <c r="M123" s="13">
        <f>IF(OR($D123="",$F123=""),"",MIN($F123,INT($K123/$J123+0.0001)))</f>
        <v/>
      </c>
      <c r="N123" s="13">
        <f>IF(OR(OR($D123="",$F123=""),$B123=""),"",MAX(0,MIN($F123,INT((TODAY()-$B123)/IF($G123="Diario",1,IF($G123="Semanal",7,IF($G123="Quincenal",15,30)))))))</f>
        <v/>
      </c>
      <c r="O123" s="13">
        <f>IF(OR($D123="",$F123=""),"",IF($L123&lt;=0.5,"Pagado",IF($N123="","",IF($M123&gt;=$N123,"Al día","Atrasado"))))</f>
        <v/>
      </c>
    </row>
    <row r="124">
      <c r="A124" s="8" t="n"/>
      <c r="B124" s="9" t="n"/>
      <c r="C124" s="8" t="n"/>
      <c r="D124" s="10" t="n"/>
      <c r="E124" s="11" t="n"/>
      <c r="F124" s="8" t="n"/>
      <c r="G124" s="8" t="n"/>
      <c r="H124" s="12">
        <f>IF(OR($D124="",$F124=""),"",$D124*$E124*$F124)</f>
        <v/>
      </c>
      <c r="I124" s="12">
        <f>IF(OR($D124="",$F124=""),"",$D124+$H124)</f>
        <v/>
      </c>
      <c r="J124" s="12">
        <f>IF(OR($D124="",$F124=""),"",$I124/$F124)</f>
        <v/>
      </c>
      <c r="K124" s="12">
        <f>IF(OR($D124="",$F124=""),"",SUMIF(Pagos!$B$5:$B$1004,$A124,Pagos!$D$5:$D$1004))</f>
        <v/>
      </c>
      <c r="L124" s="12">
        <f>IF(OR($D124="",$F124=""),"",$I124-$K124)</f>
        <v/>
      </c>
      <c r="M124" s="13">
        <f>IF(OR($D124="",$F124=""),"",MIN($F124,INT($K124/$J124+0.0001)))</f>
        <v/>
      </c>
      <c r="N124" s="13">
        <f>IF(OR(OR($D124="",$F124=""),$B124=""),"",MAX(0,MIN($F124,INT((TODAY()-$B124)/IF($G124="Diario",1,IF($G124="Semanal",7,IF($G124="Quincenal",15,30)))))))</f>
        <v/>
      </c>
      <c r="O124" s="13">
        <f>IF(OR($D124="",$F124=""),"",IF($L124&lt;=0.5,"Pagado",IF($N124="","",IF($M124&gt;=$N124,"Al día","Atrasado"))))</f>
        <v/>
      </c>
    </row>
    <row r="125">
      <c r="A125" s="8" t="n"/>
      <c r="B125" s="9" t="n"/>
      <c r="C125" s="8" t="n"/>
      <c r="D125" s="10" t="n"/>
      <c r="E125" s="11" t="n"/>
      <c r="F125" s="8" t="n"/>
      <c r="G125" s="8" t="n"/>
      <c r="H125" s="12">
        <f>IF(OR($D125="",$F125=""),"",$D125*$E125*$F125)</f>
        <v/>
      </c>
      <c r="I125" s="12">
        <f>IF(OR($D125="",$F125=""),"",$D125+$H125)</f>
        <v/>
      </c>
      <c r="J125" s="12">
        <f>IF(OR($D125="",$F125=""),"",$I125/$F125)</f>
        <v/>
      </c>
      <c r="K125" s="12">
        <f>IF(OR($D125="",$F125=""),"",SUMIF(Pagos!$B$5:$B$1004,$A125,Pagos!$D$5:$D$1004))</f>
        <v/>
      </c>
      <c r="L125" s="12">
        <f>IF(OR($D125="",$F125=""),"",$I125-$K125)</f>
        <v/>
      </c>
      <c r="M125" s="13">
        <f>IF(OR($D125="",$F125=""),"",MIN($F125,INT($K125/$J125+0.0001)))</f>
        <v/>
      </c>
      <c r="N125" s="13">
        <f>IF(OR(OR($D125="",$F125=""),$B125=""),"",MAX(0,MIN($F125,INT((TODAY()-$B125)/IF($G125="Diario",1,IF($G125="Semanal",7,IF($G125="Quincenal",15,30)))))))</f>
        <v/>
      </c>
      <c r="O125" s="13">
        <f>IF(OR($D125="",$F125=""),"",IF($L125&lt;=0.5,"Pagado",IF($N125="","",IF($M125&gt;=$N125,"Al día","Atrasado"))))</f>
        <v/>
      </c>
    </row>
    <row r="126">
      <c r="A126" s="8" t="n"/>
      <c r="B126" s="9" t="n"/>
      <c r="C126" s="8" t="n"/>
      <c r="D126" s="10" t="n"/>
      <c r="E126" s="11" t="n"/>
      <c r="F126" s="8" t="n"/>
      <c r="G126" s="8" t="n"/>
      <c r="H126" s="12">
        <f>IF(OR($D126="",$F126=""),"",$D126*$E126*$F126)</f>
        <v/>
      </c>
      <c r="I126" s="12">
        <f>IF(OR($D126="",$F126=""),"",$D126+$H126)</f>
        <v/>
      </c>
      <c r="J126" s="12">
        <f>IF(OR($D126="",$F126=""),"",$I126/$F126)</f>
        <v/>
      </c>
      <c r="K126" s="12">
        <f>IF(OR($D126="",$F126=""),"",SUMIF(Pagos!$B$5:$B$1004,$A126,Pagos!$D$5:$D$1004))</f>
        <v/>
      </c>
      <c r="L126" s="12">
        <f>IF(OR($D126="",$F126=""),"",$I126-$K126)</f>
        <v/>
      </c>
      <c r="M126" s="13">
        <f>IF(OR($D126="",$F126=""),"",MIN($F126,INT($K126/$J126+0.0001)))</f>
        <v/>
      </c>
      <c r="N126" s="13">
        <f>IF(OR(OR($D126="",$F126=""),$B126=""),"",MAX(0,MIN($F126,INT((TODAY()-$B126)/IF($G126="Diario",1,IF($G126="Semanal",7,IF($G126="Quincenal",15,30)))))))</f>
        <v/>
      </c>
      <c r="O126" s="13">
        <f>IF(OR($D126="",$F126=""),"",IF($L126&lt;=0.5,"Pagado",IF($N126="","",IF($M126&gt;=$N126,"Al día","Atrasado"))))</f>
        <v/>
      </c>
    </row>
    <row r="127">
      <c r="A127" s="8" t="n"/>
      <c r="B127" s="9" t="n"/>
      <c r="C127" s="8" t="n"/>
      <c r="D127" s="10" t="n"/>
      <c r="E127" s="11" t="n"/>
      <c r="F127" s="8" t="n"/>
      <c r="G127" s="8" t="n"/>
      <c r="H127" s="12">
        <f>IF(OR($D127="",$F127=""),"",$D127*$E127*$F127)</f>
        <v/>
      </c>
      <c r="I127" s="12">
        <f>IF(OR($D127="",$F127=""),"",$D127+$H127)</f>
        <v/>
      </c>
      <c r="J127" s="12">
        <f>IF(OR($D127="",$F127=""),"",$I127/$F127)</f>
        <v/>
      </c>
      <c r="K127" s="12">
        <f>IF(OR($D127="",$F127=""),"",SUMIF(Pagos!$B$5:$B$1004,$A127,Pagos!$D$5:$D$1004))</f>
        <v/>
      </c>
      <c r="L127" s="12">
        <f>IF(OR($D127="",$F127=""),"",$I127-$K127)</f>
        <v/>
      </c>
      <c r="M127" s="13">
        <f>IF(OR($D127="",$F127=""),"",MIN($F127,INT($K127/$J127+0.0001)))</f>
        <v/>
      </c>
      <c r="N127" s="13">
        <f>IF(OR(OR($D127="",$F127=""),$B127=""),"",MAX(0,MIN($F127,INT((TODAY()-$B127)/IF($G127="Diario",1,IF($G127="Semanal",7,IF($G127="Quincenal",15,30)))))))</f>
        <v/>
      </c>
      <c r="O127" s="13">
        <f>IF(OR($D127="",$F127=""),"",IF($L127&lt;=0.5,"Pagado",IF($N127="","",IF($M127&gt;=$N127,"Al día","Atrasado"))))</f>
        <v/>
      </c>
    </row>
    <row r="128">
      <c r="A128" s="8" t="n"/>
      <c r="B128" s="9" t="n"/>
      <c r="C128" s="8" t="n"/>
      <c r="D128" s="10" t="n"/>
      <c r="E128" s="11" t="n"/>
      <c r="F128" s="8" t="n"/>
      <c r="G128" s="8" t="n"/>
      <c r="H128" s="12">
        <f>IF(OR($D128="",$F128=""),"",$D128*$E128*$F128)</f>
        <v/>
      </c>
      <c r="I128" s="12">
        <f>IF(OR($D128="",$F128=""),"",$D128+$H128)</f>
        <v/>
      </c>
      <c r="J128" s="12">
        <f>IF(OR($D128="",$F128=""),"",$I128/$F128)</f>
        <v/>
      </c>
      <c r="K128" s="12">
        <f>IF(OR($D128="",$F128=""),"",SUMIF(Pagos!$B$5:$B$1004,$A128,Pagos!$D$5:$D$1004))</f>
        <v/>
      </c>
      <c r="L128" s="12">
        <f>IF(OR($D128="",$F128=""),"",$I128-$K128)</f>
        <v/>
      </c>
      <c r="M128" s="13">
        <f>IF(OR($D128="",$F128=""),"",MIN($F128,INT($K128/$J128+0.0001)))</f>
        <v/>
      </c>
      <c r="N128" s="13">
        <f>IF(OR(OR($D128="",$F128=""),$B128=""),"",MAX(0,MIN($F128,INT((TODAY()-$B128)/IF($G128="Diario",1,IF($G128="Semanal",7,IF($G128="Quincenal",15,30)))))))</f>
        <v/>
      </c>
      <c r="O128" s="13">
        <f>IF(OR($D128="",$F128=""),"",IF($L128&lt;=0.5,"Pagado",IF($N128="","",IF($M128&gt;=$N128,"Al día","Atrasado"))))</f>
        <v/>
      </c>
    </row>
    <row r="129">
      <c r="A129" s="8" t="n"/>
      <c r="B129" s="9" t="n"/>
      <c r="C129" s="8" t="n"/>
      <c r="D129" s="10" t="n"/>
      <c r="E129" s="11" t="n"/>
      <c r="F129" s="8" t="n"/>
      <c r="G129" s="8" t="n"/>
      <c r="H129" s="12">
        <f>IF(OR($D129="",$F129=""),"",$D129*$E129*$F129)</f>
        <v/>
      </c>
      <c r="I129" s="12">
        <f>IF(OR($D129="",$F129=""),"",$D129+$H129)</f>
        <v/>
      </c>
      <c r="J129" s="12">
        <f>IF(OR($D129="",$F129=""),"",$I129/$F129)</f>
        <v/>
      </c>
      <c r="K129" s="12">
        <f>IF(OR($D129="",$F129=""),"",SUMIF(Pagos!$B$5:$B$1004,$A129,Pagos!$D$5:$D$1004))</f>
        <v/>
      </c>
      <c r="L129" s="12">
        <f>IF(OR($D129="",$F129=""),"",$I129-$K129)</f>
        <v/>
      </c>
      <c r="M129" s="13">
        <f>IF(OR($D129="",$F129=""),"",MIN($F129,INT($K129/$J129+0.0001)))</f>
        <v/>
      </c>
      <c r="N129" s="13">
        <f>IF(OR(OR($D129="",$F129=""),$B129=""),"",MAX(0,MIN($F129,INT((TODAY()-$B129)/IF($G129="Diario",1,IF($G129="Semanal",7,IF($G129="Quincenal",15,30)))))))</f>
        <v/>
      </c>
      <c r="O129" s="13">
        <f>IF(OR($D129="",$F129=""),"",IF($L129&lt;=0.5,"Pagado",IF($N129="","",IF($M129&gt;=$N129,"Al día","Atrasado"))))</f>
        <v/>
      </c>
    </row>
    <row r="130">
      <c r="A130" s="8" t="n"/>
      <c r="B130" s="9" t="n"/>
      <c r="C130" s="8" t="n"/>
      <c r="D130" s="10" t="n"/>
      <c r="E130" s="11" t="n"/>
      <c r="F130" s="8" t="n"/>
      <c r="G130" s="8" t="n"/>
      <c r="H130" s="12">
        <f>IF(OR($D130="",$F130=""),"",$D130*$E130*$F130)</f>
        <v/>
      </c>
      <c r="I130" s="12">
        <f>IF(OR($D130="",$F130=""),"",$D130+$H130)</f>
        <v/>
      </c>
      <c r="J130" s="12">
        <f>IF(OR($D130="",$F130=""),"",$I130/$F130)</f>
        <v/>
      </c>
      <c r="K130" s="12">
        <f>IF(OR($D130="",$F130=""),"",SUMIF(Pagos!$B$5:$B$1004,$A130,Pagos!$D$5:$D$1004))</f>
        <v/>
      </c>
      <c r="L130" s="12">
        <f>IF(OR($D130="",$F130=""),"",$I130-$K130)</f>
        <v/>
      </c>
      <c r="M130" s="13">
        <f>IF(OR($D130="",$F130=""),"",MIN($F130,INT($K130/$J130+0.0001)))</f>
        <v/>
      </c>
      <c r="N130" s="13">
        <f>IF(OR(OR($D130="",$F130=""),$B130=""),"",MAX(0,MIN($F130,INT((TODAY()-$B130)/IF($G130="Diario",1,IF($G130="Semanal",7,IF($G130="Quincenal",15,30)))))))</f>
        <v/>
      </c>
      <c r="O130" s="13">
        <f>IF(OR($D130="",$F130=""),"",IF($L130&lt;=0.5,"Pagado",IF($N130="","",IF($M130&gt;=$N130,"Al día","Atrasado"))))</f>
        <v/>
      </c>
    </row>
    <row r="131">
      <c r="A131" s="8" t="n"/>
      <c r="B131" s="9" t="n"/>
      <c r="C131" s="8" t="n"/>
      <c r="D131" s="10" t="n"/>
      <c r="E131" s="11" t="n"/>
      <c r="F131" s="8" t="n"/>
      <c r="G131" s="8" t="n"/>
      <c r="H131" s="12">
        <f>IF(OR($D131="",$F131=""),"",$D131*$E131*$F131)</f>
        <v/>
      </c>
      <c r="I131" s="12">
        <f>IF(OR($D131="",$F131=""),"",$D131+$H131)</f>
        <v/>
      </c>
      <c r="J131" s="12">
        <f>IF(OR($D131="",$F131=""),"",$I131/$F131)</f>
        <v/>
      </c>
      <c r="K131" s="12">
        <f>IF(OR($D131="",$F131=""),"",SUMIF(Pagos!$B$5:$B$1004,$A131,Pagos!$D$5:$D$1004))</f>
        <v/>
      </c>
      <c r="L131" s="12">
        <f>IF(OR($D131="",$F131=""),"",$I131-$K131)</f>
        <v/>
      </c>
      <c r="M131" s="13">
        <f>IF(OR($D131="",$F131=""),"",MIN($F131,INT($K131/$J131+0.0001)))</f>
        <v/>
      </c>
      <c r="N131" s="13">
        <f>IF(OR(OR($D131="",$F131=""),$B131=""),"",MAX(0,MIN($F131,INT((TODAY()-$B131)/IF($G131="Diario",1,IF($G131="Semanal",7,IF($G131="Quincenal",15,30)))))))</f>
        <v/>
      </c>
      <c r="O131" s="13">
        <f>IF(OR($D131="",$F131=""),"",IF($L131&lt;=0.5,"Pagado",IF($N131="","",IF($M131&gt;=$N131,"Al día","Atrasado"))))</f>
        <v/>
      </c>
    </row>
    <row r="132">
      <c r="A132" s="8" t="n"/>
      <c r="B132" s="9" t="n"/>
      <c r="C132" s="8" t="n"/>
      <c r="D132" s="10" t="n"/>
      <c r="E132" s="11" t="n"/>
      <c r="F132" s="8" t="n"/>
      <c r="G132" s="8" t="n"/>
      <c r="H132" s="12">
        <f>IF(OR($D132="",$F132=""),"",$D132*$E132*$F132)</f>
        <v/>
      </c>
      <c r="I132" s="12">
        <f>IF(OR($D132="",$F132=""),"",$D132+$H132)</f>
        <v/>
      </c>
      <c r="J132" s="12">
        <f>IF(OR($D132="",$F132=""),"",$I132/$F132)</f>
        <v/>
      </c>
      <c r="K132" s="12">
        <f>IF(OR($D132="",$F132=""),"",SUMIF(Pagos!$B$5:$B$1004,$A132,Pagos!$D$5:$D$1004))</f>
        <v/>
      </c>
      <c r="L132" s="12">
        <f>IF(OR($D132="",$F132=""),"",$I132-$K132)</f>
        <v/>
      </c>
      <c r="M132" s="13">
        <f>IF(OR($D132="",$F132=""),"",MIN($F132,INT($K132/$J132+0.0001)))</f>
        <v/>
      </c>
      <c r="N132" s="13">
        <f>IF(OR(OR($D132="",$F132=""),$B132=""),"",MAX(0,MIN($F132,INT((TODAY()-$B132)/IF($G132="Diario",1,IF($G132="Semanal",7,IF($G132="Quincenal",15,30)))))))</f>
        <v/>
      </c>
      <c r="O132" s="13">
        <f>IF(OR($D132="",$F132=""),"",IF($L132&lt;=0.5,"Pagado",IF($N132="","",IF($M132&gt;=$N132,"Al día","Atrasado"))))</f>
        <v/>
      </c>
    </row>
    <row r="133">
      <c r="A133" s="8" t="n"/>
      <c r="B133" s="9" t="n"/>
      <c r="C133" s="8" t="n"/>
      <c r="D133" s="10" t="n"/>
      <c r="E133" s="11" t="n"/>
      <c r="F133" s="8" t="n"/>
      <c r="G133" s="8" t="n"/>
      <c r="H133" s="12">
        <f>IF(OR($D133="",$F133=""),"",$D133*$E133*$F133)</f>
        <v/>
      </c>
      <c r="I133" s="12">
        <f>IF(OR($D133="",$F133=""),"",$D133+$H133)</f>
        <v/>
      </c>
      <c r="J133" s="12">
        <f>IF(OR($D133="",$F133=""),"",$I133/$F133)</f>
        <v/>
      </c>
      <c r="K133" s="12">
        <f>IF(OR($D133="",$F133=""),"",SUMIF(Pagos!$B$5:$B$1004,$A133,Pagos!$D$5:$D$1004))</f>
        <v/>
      </c>
      <c r="L133" s="12">
        <f>IF(OR($D133="",$F133=""),"",$I133-$K133)</f>
        <v/>
      </c>
      <c r="M133" s="13">
        <f>IF(OR($D133="",$F133=""),"",MIN($F133,INT($K133/$J133+0.0001)))</f>
        <v/>
      </c>
      <c r="N133" s="13">
        <f>IF(OR(OR($D133="",$F133=""),$B133=""),"",MAX(0,MIN($F133,INT((TODAY()-$B133)/IF($G133="Diario",1,IF($G133="Semanal",7,IF($G133="Quincenal",15,30)))))))</f>
        <v/>
      </c>
      <c r="O133" s="13">
        <f>IF(OR($D133="",$F133=""),"",IF($L133&lt;=0.5,"Pagado",IF($N133="","",IF($M133&gt;=$N133,"Al día","Atrasado"))))</f>
        <v/>
      </c>
    </row>
    <row r="134">
      <c r="A134" s="8" t="n"/>
      <c r="B134" s="9" t="n"/>
      <c r="C134" s="8" t="n"/>
      <c r="D134" s="10" t="n"/>
      <c r="E134" s="11" t="n"/>
      <c r="F134" s="8" t="n"/>
      <c r="G134" s="8" t="n"/>
      <c r="H134" s="12">
        <f>IF(OR($D134="",$F134=""),"",$D134*$E134*$F134)</f>
        <v/>
      </c>
      <c r="I134" s="12">
        <f>IF(OR($D134="",$F134=""),"",$D134+$H134)</f>
        <v/>
      </c>
      <c r="J134" s="12">
        <f>IF(OR($D134="",$F134=""),"",$I134/$F134)</f>
        <v/>
      </c>
      <c r="K134" s="12">
        <f>IF(OR($D134="",$F134=""),"",SUMIF(Pagos!$B$5:$B$1004,$A134,Pagos!$D$5:$D$1004))</f>
        <v/>
      </c>
      <c r="L134" s="12">
        <f>IF(OR($D134="",$F134=""),"",$I134-$K134)</f>
        <v/>
      </c>
      <c r="M134" s="13">
        <f>IF(OR($D134="",$F134=""),"",MIN($F134,INT($K134/$J134+0.0001)))</f>
        <v/>
      </c>
      <c r="N134" s="13">
        <f>IF(OR(OR($D134="",$F134=""),$B134=""),"",MAX(0,MIN($F134,INT((TODAY()-$B134)/IF($G134="Diario",1,IF($G134="Semanal",7,IF($G134="Quincenal",15,30)))))))</f>
        <v/>
      </c>
      <c r="O134" s="13">
        <f>IF(OR($D134="",$F134=""),"",IF($L134&lt;=0.5,"Pagado",IF($N134="","",IF($M134&gt;=$N134,"Al día","Atrasado"))))</f>
        <v/>
      </c>
    </row>
    <row r="135">
      <c r="A135" s="8" t="n"/>
      <c r="B135" s="9" t="n"/>
      <c r="C135" s="8" t="n"/>
      <c r="D135" s="10" t="n"/>
      <c r="E135" s="11" t="n"/>
      <c r="F135" s="8" t="n"/>
      <c r="G135" s="8" t="n"/>
      <c r="H135" s="12">
        <f>IF(OR($D135="",$F135=""),"",$D135*$E135*$F135)</f>
        <v/>
      </c>
      <c r="I135" s="12">
        <f>IF(OR($D135="",$F135=""),"",$D135+$H135)</f>
        <v/>
      </c>
      <c r="J135" s="12">
        <f>IF(OR($D135="",$F135=""),"",$I135/$F135)</f>
        <v/>
      </c>
      <c r="K135" s="12">
        <f>IF(OR($D135="",$F135=""),"",SUMIF(Pagos!$B$5:$B$1004,$A135,Pagos!$D$5:$D$1004))</f>
        <v/>
      </c>
      <c r="L135" s="12">
        <f>IF(OR($D135="",$F135=""),"",$I135-$K135)</f>
        <v/>
      </c>
      <c r="M135" s="13">
        <f>IF(OR($D135="",$F135=""),"",MIN($F135,INT($K135/$J135+0.0001)))</f>
        <v/>
      </c>
      <c r="N135" s="13">
        <f>IF(OR(OR($D135="",$F135=""),$B135=""),"",MAX(0,MIN($F135,INT((TODAY()-$B135)/IF($G135="Diario",1,IF($G135="Semanal",7,IF($G135="Quincenal",15,30)))))))</f>
        <v/>
      </c>
      <c r="O135" s="13">
        <f>IF(OR($D135="",$F135=""),"",IF($L135&lt;=0.5,"Pagado",IF($N135="","",IF($M135&gt;=$N135,"Al día","Atrasado"))))</f>
        <v/>
      </c>
    </row>
    <row r="136">
      <c r="A136" s="8" t="n"/>
      <c r="B136" s="9" t="n"/>
      <c r="C136" s="8" t="n"/>
      <c r="D136" s="10" t="n"/>
      <c r="E136" s="11" t="n"/>
      <c r="F136" s="8" t="n"/>
      <c r="G136" s="8" t="n"/>
      <c r="H136" s="12">
        <f>IF(OR($D136="",$F136=""),"",$D136*$E136*$F136)</f>
        <v/>
      </c>
      <c r="I136" s="12">
        <f>IF(OR($D136="",$F136=""),"",$D136+$H136)</f>
        <v/>
      </c>
      <c r="J136" s="12">
        <f>IF(OR($D136="",$F136=""),"",$I136/$F136)</f>
        <v/>
      </c>
      <c r="K136" s="12">
        <f>IF(OR($D136="",$F136=""),"",SUMIF(Pagos!$B$5:$B$1004,$A136,Pagos!$D$5:$D$1004))</f>
        <v/>
      </c>
      <c r="L136" s="12">
        <f>IF(OR($D136="",$F136=""),"",$I136-$K136)</f>
        <v/>
      </c>
      <c r="M136" s="13">
        <f>IF(OR($D136="",$F136=""),"",MIN($F136,INT($K136/$J136+0.0001)))</f>
        <v/>
      </c>
      <c r="N136" s="13">
        <f>IF(OR(OR($D136="",$F136=""),$B136=""),"",MAX(0,MIN($F136,INT((TODAY()-$B136)/IF($G136="Diario",1,IF($G136="Semanal",7,IF($G136="Quincenal",15,30)))))))</f>
        <v/>
      </c>
      <c r="O136" s="13">
        <f>IF(OR($D136="",$F136=""),"",IF($L136&lt;=0.5,"Pagado",IF($N136="","",IF($M136&gt;=$N136,"Al día","Atrasado"))))</f>
        <v/>
      </c>
    </row>
    <row r="137">
      <c r="A137" s="8" t="n"/>
      <c r="B137" s="9" t="n"/>
      <c r="C137" s="8" t="n"/>
      <c r="D137" s="10" t="n"/>
      <c r="E137" s="11" t="n"/>
      <c r="F137" s="8" t="n"/>
      <c r="G137" s="8" t="n"/>
      <c r="H137" s="12">
        <f>IF(OR($D137="",$F137=""),"",$D137*$E137*$F137)</f>
        <v/>
      </c>
      <c r="I137" s="12">
        <f>IF(OR($D137="",$F137=""),"",$D137+$H137)</f>
        <v/>
      </c>
      <c r="J137" s="12">
        <f>IF(OR($D137="",$F137=""),"",$I137/$F137)</f>
        <v/>
      </c>
      <c r="K137" s="12">
        <f>IF(OR($D137="",$F137=""),"",SUMIF(Pagos!$B$5:$B$1004,$A137,Pagos!$D$5:$D$1004))</f>
        <v/>
      </c>
      <c r="L137" s="12">
        <f>IF(OR($D137="",$F137=""),"",$I137-$K137)</f>
        <v/>
      </c>
      <c r="M137" s="13">
        <f>IF(OR($D137="",$F137=""),"",MIN($F137,INT($K137/$J137+0.0001)))</f>
        <v/>
      </c>
      <c r="N137" s="13">
        <f>IF(OR(OR($D137="",$F137=""),$B137=""),"",MAX(0,MIN($F137,INT((TODAY()-$B137)/IF($G137="Diario",1,IF($G137="Semanal",7,IF($G137="Quincenal",15,30)))))))</f>
        <v/>
      </c>
      <c r="O137" s="13">
        <f>IF(OR($D137="",$F137=""),"",IF($L137&lt;=0.5,"Pagado",IF($N137="","",IF($M137&gt;=$N137,"Al día","Atrasado"))))</f>
        <v/>
      </c>
    </row>
    <row r="138">
      <c r="A138" s="8" t="n"/>
      <c r="B138" s="9" t="n"/>
      <c r="C138" s="8" t="n"/>
      <c r="D138" s="10" t="n"/>
      <c r="E138" s="11" t="n"/>
      <c r="F138" s="8" t="n"/>
      <c r="G138" s="8" t="n"/>
      <c r="H138" s="12">
        <f>IF(OR($D138="",$F138=""),"",$D138*$E138*$F138)</f>
        <v/>
      </c>
      <c r="I138" s="12">
        <f>IF(OR($D138="",$F138=""),"",$D138+$H138)</f>
        <v/>
      </c>
      <c r="J138" s="12">
        <f>IF(OR($D138="",$F138=""),"",$I138/$F138)</f>
        <v/>
      </c>
      <c r="K138" s="12">
        <f>IF(OR($D138="",$F138=""),"",SUMIF(Pagos!$B$5:$B$1004,$A138,Pagos!$D$5:$D$1004))</f>
        <v/>
      </c>
      <c r="L138" s="12">
        <f>IF(OR($D138="",$F138=""),"",$I138-$K138)</f>
        <v/>
      </c>
      <c r="M138" s="13">
        <f>IF(OR($D138="",$F138=""),"",MIN($F138,INT($K138/$J138+0.0001)))</f>
        <v/>
      </c>
      <c r="N138" s="13">
        <f>IF(OR(OR($D138="",$F138=""),$B138=""),"",MAX(0,MIN($F138,INT((TODAY()-$B138)/IF($G138="Diario",1,IF($G138="Semanal",7,IF($G138="Quincenal",15,30)))))))</f>
        <v/>
      </c>
      <c r="O138" s="13">
        <f>IF(OR($D138="",$F138=""),"",IF($L138&lt;=0.5,"Pagado",IF($N138="","",IF($M138&gt;=$N138,"Al día","Atrasado"))))</f>
        <v/>
      </c>
    </row>
    <row r="139">
      <c r="A139" s="8" t="n"/>
      <c r="B139" s="9" t="n"/>
      <c r="C139" s="8" t="n"/>
      <c r="D139" s="10" t="n"/>
      <c r="E139" s="11" t="n"/>
      <c r="F139" s="8" t="n"/>
      <c r="G139" s="8" t="n"/>
      <c r="H139" s="12">
        <f>IF(OR($D139="",$F139=""),"",$D139*$E139*$F139)</f>
        <v/>
      </c>
      <c r="I139" s="12">
        <f>IF(OR($D139="",$F139=""),"",$D139+$H139)</f>
        <v/>
      </c>
      <c r="J139" s="12">
        <f>IF(OR($D139="",$F139=""),"",$I139/$F139)</f>
        <v/>
      </c>
      <c r="K139" s="12">
        <f>IF(OR($D139="",$F139=""),"",SUMIF(Pagos!$B$5:$B$1004,$A139,Pagos!$D$5:$D$1004))</f>
        <v/>
      </c>
      <c r="L139" s="12">
        <f>IF(OR($D139="",$F139=""),"",$I139-$K139)</f>
        <v/>
      </c>
      <c r="M139" s="13">
        <f>IF(OR($D139="",$F139=""),"",MIN($F139,INT($K139/$J139+0.0001)))</f>
        <v/>
      </c>
      <c r="N139" s="13">
        <f>IF(OR(OR($D139="",$F139=""),$B139=""),"",MAX(0,MIN($F139,INT((TODAY()-$B139)/IF($G139="Diario",1,IF($G139="Semanal",7,IF($G139="Quincenal",15,30)))))))</f>
        <v/>
      </c>
      <c r="O139" s="13">
        <f>IF(OR($D139="",$F139=""),"",IF($L139&lt;=0.5,"Pagado",IF($N139="","",IF($M139&gt;=$N139,"Al día","Atrasado"))))</f>
        <v/>
      </c>
    </row>
    <row r="140">
      <c r="A140" s="8" t="n"/>
      <c r="B140" s="9" t="n"/>
      <c r="C140" s="8" t="n"/>
      <c r="D140" s="10" t="n"/>
      <c r="E140" s="11" t="n"/>
      <c r="F140" s="8" t="n"/>
      <c r="G140" s="8" t="n"/>
      <c r="H140" s="12">
        <f>IF(OR($D140="",$F140=""),"",$D140*$E140*$F140)</f>
        <v/>
      </c>
      <c r="I140" s="12">
        <f>IF(OR($D140="",$F140=""),"",$D140+$H140)</f>
        <v/>
      </c>
      <c r="J140" s="12">
        <f>IF(OR($D140="",$F140=""),"",$I140/$F140)</f>
        <v/>
      </c>
      <c r="K140" s="12">
        <f>IF(OR($D140="",$F140=""),"",SUMIF(Pagos!$B$5:$B$1004,$A140,Pagos!$D$5:$D$1004))</f>
        <v/>
      </c>
      <c r="L140" s="12">
        <f>IF(OR($D140="",$F140=""),"",$I140-$K140)</f>
        <v/>
      </c>
      <c r="M140" s="13">
        <f>IF(OR($D140="",$F140=""),"",MIN($F140,INT($K140/$J140+0.0001)))</f>
        <v/>
      </c>
      <c r="N140" s="13">
        <f>IF(OR(OR($D140="",$F140=""),$B140=""),"",MAX(0,MIN($F140,INT((TODAY()-$B140)/IF($G140="Diario",1,IF($G140="Semanal",7,IF($G140="Quincenal",15,30)))))))</f>
        <v/>
      </c>
      <c r="O140" s="13">
        <f>IF(OR($D140="",$F140=""),"",IF($L140&lt;=0.5,"Pagado",IF($N140="","",IF($M140&gt;=$N140,"Al día","Atrasado"))))</f>
        <v/>
      </c>
    </row>
    <row r="141">
      <c r="A141" s="8" t="n"/>
      <c r="B141" s="9" t="n"/>
      <c r="C141" s="8" t="n"/>
      <c r="D141" s="10" t="n"/>
      <c r="E141" s="11" t="n"/>
      <c r="F141" s="8" t="n"/>
      <c r="G141" s="8" t="n"/>
      <c r="H141" s="12">
        <f>IF(OR($D141="",$F141=""),"",$D141*$E141*$F141)</f>
        <v/>
      </c>
      <c r="I141" s="12">
        <f>IF(OR($D141="",$F141=""),"",$D141+$H141)</f>
        <v/>
      </c>
      <c r="J141" s="12">
        <f>IF(OR($D141="",$F141=""),"",$I141/$F141)</f>
        <v/>
      </c>
      <c r="K141" s="12">
        <f>IF(OR($D141="",$F141=""),"",SUMIF(Pagos!$B$5:$B$1004,$A141,Pagos!$D$5:$D$1004))</f>
        <v/>
      </c>
      <c r="L141" s="12">
        <f>IF(OR($D141="",$F141=""),"",$I141-$K141)</f>
        <v/>
      </c>
      <c r="M141" s="13">
        <f>IF(OR($D141="",$F141=""),"",MIN($F141,INT($K141/$J141+0.0001)))</f>
        <v/>
      </c>
      <c r="N141" s="13">
        <f>IF(OR(OR($D141="",$F141=""),$B141=""),"",MAX(0,MIN($F141,INT((TODAY()-$B141)/IF($G141="Diario",1,IF($G141="Semanal",7,IF($G141="Quincenal",15,30)))))))</f>
        <v/>
      </c>
      <c r="O141" s="13">
        <f>IF(OR($D141="",$F141=""),"",IF($L141&lt;=0.5,"Pagado",IF($N141="","",IF($M141&gt;=$N141,"Al día","Atrasado"))))</f>
        <v/>
      </c>
    </row>
    <row r="142">
      <c r="A142" s="8" t="n"/>
      <c r="B142" s="9" t="n"/>
      <c r="C142" s="8" t="n"/>
      <c r="D142" s="10" t="n"/>
      <c r="E142" s="11" t="n"/>
      <c r="F142" s="8" t="n"/>
      <c r="G142" s="8" t="n"/>
      <c r="H142" s="12">
        <f>IF(OR($D142="",$F142=""),"",$D142*$E142*$F142)</f>
        <v/>
      </c>
      <c r="I142" s="12">
        <f>IF(OR($D142="",$F142=""),"",$D142+$H142)</f>
        <v/>
      </c>
      <c r="J142" s="12">
        <f>IF(OR($D142="",$F142=""),"",$I142/$F142)</f>
        <v/>
      </c>
      <c r="K142" s="12">
        <f>IF(OR($D142="",$F142=""),"",SUMIF(Pagos!$B$5:$B$1004,$A142,Pagos!$D$5:$D$1004))</f>
        <v/>
      </c>
      <c r="L142" s="12">
        <f>IF(OR($D142="",$F142=""),"",$I142-$K142)</f>
        <v/>
      </c>
      <c r="M142" s="13">
        <f>IF(OR($D142="",$F142=""),"",MIN($F142,INT($K142/$J142+0.0001)))</f>
        <v/>
      </c>
      <c r="N142" s="13">
        <f>IF(OR(OR($D142="",$F142=""),$B142=""),"",MAX(0,MIN($F142,INT((TODAY()-$B142)/IF($G142="Diario",1,IF($G142="Semanal",7,IF($G142="Quincenal",15,30)))))))</f>
        <v/>
      </c>
      <c r="O142" s="13">
        <f>IF(OR($D142="",$F142=""),"",IF($L142&lt;=0.5,"Pagado",IF($N142="","",IF($M142&gt;=$N142,"Al día","Atrasado"))))</f>
        <v/>
      </c>
    </row>
    <row r="143">
      <c r="A143" s="8" t="n"/>
      <c r="B143" s="9" t="n"/>
      <c r="C143" s="8" t="n"/>
      <c r="D143" s="10" t="n"/>
      <c r="E143" s="11" t="n"/>
      <c r="F143" s="8" t="n"/>
      <c r="G143" s="8" t="n"/>
      <c r="H143" s="12">
        <f>IF(OR($D143="",$F143=""),"",$D143*$E143*$F143)</f>
        <v/>
      </c>
      <c r="I143" s="12">
        <f>IF(OR($D143="",$F143=""),"",$D143+$H143)</f>
        <v/>
      </c>
      <c r="J143" s="12">
        <f>IF(OR($D143="",$F143=""),"",$I143/$F143)</f>
        <v/>
      </c>
      <c r="K143" s="12">
        <f>IF(OR($D143="",$F143=""),"",SUMIF(Pagos!$B$5:$B$1004,$A143,Pagos!$D$5:$D$1004))</f>
        <v/>
      </c>
      <c r="L143" s="12">
        <f>IF(OR($D143="",$F143=""),"",$I143-$K143)</f>
        <v/>
      </c>
      <c r="M143" s="13">
        <f>IF(OR($D143="",$F143=""),"",MIN($F143,INT($K143/$J143+0.0001)))</f>
        <v/>
      </c>
      <c r="N143" s="13">
        <f>IF(OR(OR($D143="",$F143=""),$B143=""),"",MAX(0,MIN($F143,INT((TODAY()-$B143)/IF($G143="Diario",1,IF($G143="Semanal",7,IF($G143="Quincenal",15,30)))))))</f>
        <v/>
      </c>
      <c r="O143" s="13">
        <f>IF(OR($D143="",$F143=""),"",IF($L143&lt;=0.5,"Pagado",IF($N143="","",IF($M143&gt;=$N143,"Al día","Atrasado"))))</f>
        <v/>
      </c>
    </row>
    <row r="144">
      <c r="A144" s="8" t="n"/>
      <c r="B144" s="9" t="n"/>
      <c r="C144" s="8" t="n"/>
      <c r="D144" s="10" t="n"/>
      <c r="E144" s="11" t="n"/>
      <c r="F144" s="8" t="n"/>
      <c r="G144" s="8" t="n"/>
      <c r="H144" s="12">
        <f>IF(OR($D144="",$F144=""),"",$D144*$E144*$F144)</f>
        <v/>
      </c>
      <c r="I144" s="12">
        <f>IF(OR($D144="",$F144=""),"",$D144+$H144)</f>
        <v/>
      </c>
      <c r="J144" s="12">
        <f>IF(OR($D144="",$F144=""),"",$I144/$F144)</f>
        <v/>
      </c>
      <c r="K144" s="12">
        <f>IF(OR($D144="",$F144=""),"",SUMIF(Pagos!$B$5:$B$1004,$A144,Pagos!$D$5:$D$1004))</f>
        <v/>
      </c>
      <c r="L144" s="12">
        <f>IF(OR($D144="",$F144=""),"",$I144-$K144)</f>
        <v/>
      </c>
      <c r="M144" s="13">
        <f>IF(OR($D144="",$F144=""),"",MIN($F144,INT($K144/$J144+0.0001)))</f>
        <v/>
      </c>
      <c r="N144" s="13">
        <f>IF(OR(OR($D144="",$F144=""),$B144=""),"",MAX(0,MIN($F144,INT((TODAY()-$B144)/IF($G144="Diario",1,IF($G144="Semanal",7,IF($G144="Quincenal",15,30)))))))</f>
        <v/>
      </c>
      <c r="O144" s="13">
        <f>IF(OR($D144="",$F144=""),"",IF($L144&lt;=0.5,"Pagado",IF($N144="","",IF($M144&gt;=$N144,"Al día","Atrasado"))))</f>
        <v/>
      </c>
    </row>
    <row r="145">
      <c r="A145" s="8" t="n"/>
      <c r="B145" s="9" t="n"/>
      <c r="C145" s="8" t="n"/>
      <c r="D145" s="10" t="n"/>
      <c r="E145" s="11" t="n"/>
      <c r="F145" s="8" t="n"/>
      <c r="G145" s="8" t="n"/>
      <c r="H145" s="12">
        <f>IF(OR($D145="",$F145=""),"",$D145*$E145*$F145)</f>
        <v/>
      </c>
      <c r="I145" s="12">
        <f>IF(OR($D145="",$F145=""),"",$D145+$H145)</f>
        <v/>
      </c>
      <c r="J145" s="12">
        <f>IF(OR($D145="",$F145=""),"",$I145/$F145)</f>
        <v/>
      </c>
      <c r="K145" s="12">
        <f>IF(OR($D145="",$F145=""),"",SUMIF(Pagos!$B$5:$B$1004,$A145,Pagos!$D$5:$D$1004))</f>
        <v/>
      </c>
      <c r="L145" s="12">
        <f>IF(OR($D145="",$F145=""),"",$I145-$K145)</f>
        <v/>
      </c>
      <c r="M145" s="13">
        <f>IF(OR($D145="",$F145=""),"",MIN($F145,INT($K145/$J145+0.0001)))</f>
        <v/>
      </c>
      <c r="N145" s="13">
        <f>IF(OR(OR($D145="",$F145=""),$B145=""),"",MAX(0,MIN($F145,INT((TODAY()-$B145)/IF($G145="Diario",1,IF($G145="Semanal",7,IF($G145="Quincenal",15,30)))))))</f>
        <v/>
      </c>
      <c r="O145" s="13">
        <f>IF(OR($D145="",$F145=""),"",IF($L145&lt;=0.5,"Pagado",IF($N145="","",IF($M145&gt;=$N145,"Al día","Atrasado"))))</f>
        <v/>
      </c>
    </row>
    <row r="146">
      <c r="A146" s="8" t="n"/>
      <c r="B146" s="9" t="n"/>
      <c r="C146" s="8" t="n"/>
      <c r="D146" s="10" t="n"/>
      <c r="E146" s="11" t="n"/>
      <c r="F146" s="8" t="n"/>
      <c r="G146" s="8" t="n"/>
      <c r="H146" s="12">
        <f>IF(OR($D146="",$F146=""),"",$D146*$E146*$F146)</f>
        <v/>
      </c>
      <c r="I146" s="12">
        <f>IF(OR($D146="",$F146=""),"",$D146+$H146)</f>
        <v/>
      </c>
      <c r="J146" s="12">
        <f>IF(OR($D146="",$F146=""),"",$I146/$F146)</f>
        <v/>
      </c>
      <c r="K146" s="12">
        <f>IF(OR($D146="",$F146=""),"",SUMIF(Pagos!$B$5:$B$1004,$A146,Pagos!$D$5:$D$1004))</f>
        <v/>
      </c>
      <c r="L146" s="12">
        <f>IF(OR($D146="",$F146=""),"",$I146-$K146)</f>
        <v/>
      </c>
      <c r="M146" s="13">
        <f>IF(OR($D146="",$F146=""),"",MIN($F146,INT($K146/$J146+0.0001)))</f>
        <v/>
      </c>
      <c r="N146" s="13">
        <f>IF(OR(OR($D146="",$F146=""),$B146=""),"",MAX(0,MIN($F146,INT((TODAY()-$B146)/IF($G146="Diario",1,IF($G146="Semanal",7,IF($G146="Quincenal",15,30)))))))</f>
        <v/>
      </c>
      <c r="O146" s="13">
        <f>IF(OR($D146="",$F146=""),"",IF($L146&lt;=0.5,"Pagado",IF($N146="","",IF($M146&gt;=$N146,"Al día","Atrasado"))))</f>
        <v/>
      </c>
    </row>
    <row r="147">
      <c r="A147" s="8" t="n"/>
      <c r="B147" s="9" t="n"/>
      <c r="C147" s="8" t="n"/>
      <c r="D147" s="10" t="n"/>
      <c r="E147" s="11" t="n"/>
      <c r="F147" s="8" t="n"/>
      <c r="G147" s="8" t="n"/>
      <c r="H147" s="12">
        <f>IF(OR($D147="",$F147=""),"",$D147*$E147*$F147)</f>
        <v/>
      </c>
      <c r="I147" s="12">
        <f>IF(OR($D147="",$F147=""),"",$D147+$H147)</f>
        <v/>
      </c>
      <c r="J147" s="12">
        <f>IF(OR($D147="",$F147=""),"",$I147/$F147)</f>
        <v/>
      </c>
      <c r="K147" s="12">
        <f>IF(OR($D147="",$F147=""),"",SUMIF(Pagos!$B$5:$B$1004,$A147,Pagos!$D$5:$D$1004))</f>
        <v/>
      </c>
      <c r="L147" s="12">
        <f>IF(OR($D147="",$F147=""),"",$I147-$K147)</f>
        <v/>
      </c>
      <c r="M147" s="13">
        <f>IF(OR($D147="",$F147=""),"",MIN($F147,INT($K147/$J147+0.0001)))</f>
        <v/>
      </c>
      <c r="N147" s="13">
        <f>IF(OR(OR($D147="",$F147=""),$B147=""),"",MAX(0,MIN($F147,INT((TODAY()-$B147)/IF($G147="Diario",1,IF($G147="Semanal",7,IF($G147="Quincenal",15,30)))))))</f>
        <v/>
      </c>
      <c r="O147" s="13">
        <f>IF(OR($D147="",$F147=""),"",IF($L147&lt;=0.5,"Pagado",IF($N147="","",IF($M147&gt;=$N147,"Al día","Atrasado"))))</f>
        <v/>
      </c>
    </row>
    <row r="148">
      <c r="A148" s="8" t="n"/>
      <c r="B148" s="9" t="n"/>
      <c r="C148" s="8" t="n"/>
      <c r="D148" s="10" t="n"/>
      <c r="E148" s="11" t="n"/>
      <c r="F148" s="8" t="n"/>
      <c r="G148" s="8" t="n"/>
      <c r="H148" s="12">
        <f>IF(OR($D148="",$F148=""),"",$D148*$E148*$F148)</f>
        <v/>
      </c>
      <c r="I148" s="12">
        <f>IF(OR($D148="",$F148=""),"",$D148+$H148)</f>
        <v/>
      </c>
      <c r="J148" s="12">
        <f>IF(OR($D148="",$F148=""),"",$I148/$F148)</f>
        <v/>
      </c>
      <c r="K148" s="12">
        <f>IF(OR($D148="",$F148=""),"",SUMIF(Pagos!$B$5:$B$1004,$A148,Pagos!$D$5:$D$1004))</f>
        <v/>
      </c>
      <c r="L148" s="12">
        <f>IF(OR($D148="",$F148=""),"",$I148-$K148)</f>
        <v/>
      </c>
      <c r="M148" s="13">
        <f>IF(OR($D148="",$F148=""),"",MIN($F148,INT($K148/$J148+0.0001)))</f>
        <v/>
      </c>
      <c r="N148" s="13">
        <f>IF(OR(OR($D148="",$F148=""),$B148=""),"",MAX(0,MIN($F148,INT((TODAY()-$B148)/IF($G148="Diario",1,IF($G148="Semanal",7,IF($G148="Quincenal",15,30)))))))</f>
        <v/>
      </c>
      <c r="O148" s="13">
        <f>IF(OR($D148="",$F148=""),"",IF($L148&lt;=0.5,"Pagado",IF($N148="","",IF($M148&gt;=$N148,"Al día","Atrasado"))))</f>
        <v/>
      </c>
    </row>
    <row r="149">
      <c r="A149" s="8" t="n"/>
      <c r="B149" s="9" t="n"/>
      <c r="C149" s="8" t="n"/>
      <c r="D149" s="10" t="n"/>
      <c r="E149" s="11" t="n"/>
      <c r="F149" s="8" t="n"/>
      <c r="G149" s="8" t="n"/>
      <c r="H149" s="12">
        <f>IF(OR($D149="",$F149=""),"",$D149*$E149*$F149)</f>
        <v/>
      </c>
      <c r="I149" s="12">
        <f>IF(OR($D149="",$F149=""),"",$D149+$H149)</f>
        <v/>
      </c>
      <c r="J149" s="12">
        <f>IF(OR($D149="",$F149=""),"",$I149/$F149)</f>
        <v/>
      </c>
      <c r="K149" s="12">
        <f>IF(OR($D149="",$F149=""),"",SUMIF(Pagos!$B$5:$B$1004,$A149,Pagos!$D$5:$D$1004))</f>
        <v/>
      </c>
      <c r="L149" s="12">
        <f>IF(OR($D149="",$F149=""),"",$I149-$K149)</f>
        <v/>
      </c>
      <c r="M149" s="13">
        <f>IF(OR($D149="",$F149=""),"",MIN($F149,INT($K149/$J149+0.0001)))</f>
        <v/>
      </c>
      <c r="N149" s="13">
        <f>IF(OR(OR($D149="",$F149=""),$B149=""),"",MAX(0,MIN($F149,INT((TODAY()-$B149)/IF($G149="Diario",1,IF($G149="Semanal",7,IF($G149="Quincenal",15,30)))))))</f>
        <v/>
      </c>
      <c r="O149" s="13">
        <f>IF(OR($D149="",$F149=""),"",IF($L149&lt;=0.5,"Pagado",IF($N149="","",IF($M149&gt;=$N149,"Al día","Atrasado"))))</f>
        <v/>
      </c>
    </row>
    <row r="150">
      <c r="A150" s="8" t="n"/>
      <c r="B150" s="9" t="n"/>
      <c r="C150" s="8" t="n"/>
      <c r="D150" s="10" t="n"/>
      <c r="E150" s="11" t="n"/>
      <c r="F150" s="8" t="n"/>
      <c r="G150" s="8" t="n"/>
      <c r="H150" s="12">
        <f>IF(OR($D150="",$F150=""),"",$D150*$E150*$F150)</f>
        <v/>
      </c>
      <c r="I150" s="12">
        <f>IF(OR($D150="",$F150=""),"",$D150+$H150)</f>
        <v/>
      </c>
      <c r="J150" s="12">
        <f>IF(OR($D150="",$F150=""),"",$I150/$F150)</f>
        <v/>
      </c>
      <c r="K150" s="12">
        <f>IF(OR($D150="",$F150=""),"",SUMIF(Pagos!$B$5:$B$1004,$A150,Pagos!$D$5:$D$1004))</f>
        <v/>
      </c>
      <c r="L150" s="12">
        <f>IF(OR($D150="",$F150=""),"",$I150-$K150)</f>
        <v/>
      </c>
      <c r="M150" s="13">
        <f>IF(OR($D150="",$F150=""),"",MIN($F150,INT($K150/$J150+0.0001)))</f>
        <v/>
      </c>
      <c r="N150" s="13">
        <f>IF(OR(OR($D150="",$F150=""),$B150=""),"",MAX(0,MIN($F150,INT((TODAY()-$B150)/IF($G150="Diario",1,IF($G150="Semanal",7,IF($G150="Quincenal",15,30)))))))</f>
        <v/>
      </c>
      <c r="O150" s="13">
        <f>IF(OR($D150="",$F150=""),"",IF($L150&lt;=0.5,"Pagado",IF($N150="","",IF($M150&gt;=$N150,"Al día","Atrasado"))))</f>
        <v/>
      </c>
    </row>
    <row r="151">
      <c r="A151" s="8" t="n"/>
      <c r="B151" s="9" t="n"/>
      <c r="C151" s="8" t="n"/>
      <c r="D151" s="10" t="n"/>
      <c r="E151" s="11" t="n"/>
      <c r="F151" s="8" t="n"/>
      <c r="G151" s="8" t="n"/>
      <c r="H151" s="12">
        <f>IF(OR($D151="",$F151=""),"",$D151*$E151*$F151)</f>
        <v/>
      </c>
      <c r="I151" s="12">
        <f>IF(OR($D151="",$F151=""),"",$D151+$H151)</f>
        <v/>
      </c>
      <c r="J151" s="12">
        <f>IF(OR($D151="",$F151=""),"",$I151/$F151)</f>
        <v/>
      </c>
      <c r="K151" s="12">
        <f>IF(OR($D151="",$F151=""),"",SUMIF(Pagos!$B$5:$B$1004,$A151,Pagos!$D$5:$D$1004))</f>
        <v/>
      </c>
      <c r="L151" s="12">
        <f>IF(OR($D151="",$F151=""),"",$I151-$K151)</f>
        <v/>
      </c>
      <c r="M151" s="13">
        <f>IF(OR($D151="",$F151=""),"",MIN($F151,INT($K151/$J151+0.0001)))</f>
        <v/>
      </c>
      <c r="N151" s="13">
        <f>IF(OR(OR($D151="",$F151=""),$B151=""),"",MAX(0,MIN($F151,INT((TODAY()-$B151)/IF($G151="Diario",1,IF($G151="Semanal",7,IF($G151="Quincenal",15,30)))))))</f>
        <v/>
      </c>
      <c r="O151" s="13">
        <f>IF(OR($D151="",$F151=""),"",IF($L151&lt;=0.5,"Pagado",IF($N151="","",IF($M151&gt;=$N151,"Al día","Atrasado"))))</f>
        <v/>
      </c>
    </row>
    <row r="152">
      <c r="A152" s="8" t="n"/>
      <c r="B152" s="9" t="n"/>
      <c r="C152" s="8" t="n"/>
      <c r="D152" s="10" t="n"/>
      <c r="E152" s="11" t="n"/>
      <c r="F152" s="8" t="n"/>
      <c r="G152" s="8" t="n"/>
      <c r="H152" s="12">
        <f>IF(OR($D152="",$F152=""),"",$D152*$E152*$F152)</f>
        <v/>
      </c>
      <c r="I152" s="12">
        <f>IF(OR($D152="",$F152=""),"",$D152+$H152)</f>
        <v/>
      </c>
      <c r="J152" s="12">
        <f>IF(OR($D152="",$F152=""),"",$I152/$F152)</f>
        <v/>
      </c>
      <c r="K152" s="12">
        <f>IF(OR($D152="",$F152=""),"",SUMIF(Pagos!$B$5:$B$1004,$A152,Pagos!$D$5:$D$1004))</f>
        <v/>
      </c>
      <c r="L152" s="12">
        <f>IF(OR($D152="",$F152=""),"",$I152-$K152)</f>
        <v/>
      </c>
      <c r="M152" s="13">
        <f>IF(OR($D152="",$F152=""),"",MIN($F152,INT($K152/$J152+0.0001)))</f>
        <v/>
      </c>
      <c r="N152" s="13">
        <f>IF(OR(OR($D152="",$F152=""),$B152=""),"",MAX(0,MIN($F152,INT((TODAY()-$B152)/IF($G152="Diario",1,IF($G152="Semanal",7,IF($G152="Quincenal",15,30)))))))</f>
        <v/>
      </c>
      <c r="O152" s="13">
        <f>IF(OR($D152="",$F152=""),"",IF($L152&lt;=0.5,"Pagado",IF($N152="","",IF($M152&gt;=$N152,"Al día","Atrasado"))))</f>
        <v/>
      </c>
    </row>
    <row r="153">
      <c r="A153" s="8" t="n"/>
      <c r="B153" s="9" t="n"/>
      <c r="C153" s="8" t="n"/>
      <c r="D153" s="10" t="n"/>
      <c r="E153" s="11" t="n"/>
      <c r="F153" s="8" t="n"/>
      <c r="G153" s="8" t="n"/>
      <c r="H153" s="12">
        <f>IF(OR($D153="",$F153=""),"",$D153*$E153*$F153)</f>
        <v/>
      </c>
      <c r="I153" s="12">
        <f>IF(OR($D153="",$F153=""),"",$D153+$H153)</f>
        <v/>
      </c>
      <c r="J153" s="12">
        <f>IF(OR($D153="",$F153=""),"",$I153/$F153)</f>
        <v/>
      </c>
      <c r="K153" s="12">
        <f>IF(OR($D153="",$F153=""),"",SUMIF(Pagos!$B$5:$B$1004,$A153,Pagos!$D$5:$D$1004))</f>
        <v/>
      </c>
      <c r="L153" s="12">
        <f>IF(OR($D153="",$F153=""),"",$I153-$K153)</f>
        <v/>
      </c>
      <c r="M153" s="13">
        <f>IF(OR($D153="",$F153=""),"",MIN($F153,INT($K153/$J153+0.0001)))</f>
        <v/>
      </c>
      <c r="N153" s="13">
        <f>IF(OR(OR($D153="",$F153=""),$B153=""),"",MAX(0,MIN($F153,INT((TODAY()-$B153)/IF($G153="Diario",1,IF($G153="Semanal",7,IF($G153="Quincenal",15,30)))))))</f>
        <v/>
      </c>
      <c r="O153" s="13">
        <f>IF(OR($D153="",$F153=""),"",IF($L153&lt;=0.5,"Pagado",IF($N153="","",IF($M153&gt;=$N153,"Al día","Atrasado"))))</f>
        <v/>
      </c>
    </row>
    <row r="154">
      <c r="A154" s="8" t="n"/>
      <c r="B154" s="9" t="n"/>
      <c r="C154" s="8" t="n"/>
      <c r="D154" s="10" t="n"/>
      <c r="E154" s="11" t="n"/>
      <c r="F154" s="8" t="n"/>
      <c r="G154" s="8" t="n"/>
      <c r="H154" s="12">
        <f>IF(OR($D154="",$F154=""),"",$D154*$E154*$F154)</f>
        <v/>
      </c>
      <c r="I154" s="12">
        <f>IF(OR($D154="",$F154=""),"",$D154+$H154)</f>
        <v/>
      </c>
      <c r="J154" s="12">
        <f>IF(OR($D154="",$F154=""),"",$I154/$F154)</f>
        <v/>
      </c>
      <c r="K154" s="12">
        <f>IF(OR($D154="",$F154=""),"",SUMIF(Pagos!$B$5:$B$1004,$A154,Pagos!$D$5:$D$1004))</f>
        <v/>
      </c>
      <c r="L154" s="12">
        <f>IF(OR($D154="",$F154=""),"",$I154-$K154)</f>
        <v/>
      </c>
      <c r="M154" s="13">
        <f>IF(OR($D154="",$F154=""),"",MIN($F154,INT($K154/$J154+0.0001)))</f>
        <v/>
      </c>
      <c r="N154" s="13">
        <f>IF(OR(OR($D154="",$F154=""),$B154=""),"",MAX(0,MIN($F154,INT((TODAY()-$B154)/IF($G154="Diario",1,IF($G154="Semanal",7,IF($G154="Quincenal",15,30)))))))</f>
        <v/>
      </c>
      <c r="O154" s="13">
        <f>IF(OR($D154="",$F154=""),"",IF($L154&lt;=0.5,"Pagado",IF($N154="","",IF($M154&gt;=$N154,"Al día","Atrasado"))))</f>
        <v/>
      </c>
    </row>
    <row r="155">
      <c r="A155" s="8" t="n"/>
      <c r="B155" s="9" t="n"/>
      <c r="C155" s="8" t="n"/>
      <c r="D155" s="10" t="n"/>
      <c r="E155" s="11" t="n"/>
      <c r="F155" s="8" t="n"/>
      <c r="G155" s="8" t="n"/>
      <c r="H155" s="12">
        <f>IF(OR($D155="",$F155=""),"",$D155*$E155*$F155)</f>
        <v/>
      </c>
      <c r="I155" s="12">
        <f>IF(OR($D155="",$F155=""),"",$D155+$H155)</f>
        <v/>
      </c>
      <c r="J155" s="12">
        <f>IF(OR($D155="",$F155=""),"",$I155/$F155)</f>
        <v/>
      </c>
      <c r="K155" s="12">
        <f>IF(OR($D155="",$F155=""),"",SUMIF(Pagos!$B$5:$B$1004,$A155,Pagos!$D$5:$D$1004))</f>
        <v/>
      </c>
      <c r="L155" s="12">
        <f>IF(OR($D155="",$F155=""),"",$I155-$K155)</f>
        <v/>
      </c>
      <c r="M155" s="13">
        <f>IF(OR($D155="",$F155=""),"",MIN($F155,INT($K155/$J155+0.0001)))</f>
        <v/>
      </c>
      <c r="N155" s="13">
        <f>IF(OR(OR($D155="",$F155=""),$B155=""),"",MAX(0,MIN($F155,INT((TODAY()-$B155)/IF($G155="Diario",1,IF($G155="Semanal",7,IF($G155="Quincenal",15,30)))))))</f>
        <v/>
      </c>
      <c r="O155" s="13">
        <f>IF(OR($D155="",$F155=""),"",IF($L155&lt;=0.5,"Pagado",IF($N155="","",IF($M155&gt;=$N155,"Al día","Atrasado"))))</f>
        <v/>
      </c>
    </row>
    <row r="156">
      <c r="A156" s="8" t="n"/>
      <c r="B156" s="9" t="n"/>
      <c r="C156" s="8" t="n"/>
      <c r="D156" s="10" t="n"/>
      <c r="E156" s="11" t="n"/>
      <c r="F156" s="8" t="n"/>
      <c r="G156" s="8" t="n"/>
      <c r="H156" s="12">
        <f>IF(OR($D156="",$F156=""),"",$D156*$E156*$F156)</f>
        <v/>
      </c>
      <c r="I156" s="12">
        <f>IF(OR($D156="",$F156=""),"",$D156+$H156)</f>
        <v/>
      </c>
      <c r="J156" s="12">
        <f>IF(OR($D156="",$F156=""),"",$I156/$F156)</f>
        <v/>
      </c>
      <c r="K156" s="12">
        <f>IF(OR($D156="",$F156=""),"",SUMIF(Pagos!$B$5:$B$1004,$A156,Pagos!$D$5:$D$1004))</f>
        <v/>
      </c>
      <c r="L156" s="12">
        <f>IF(OR($D156="",$F156=""),"",$I156-$K156)</f>
        <v/>
      </c>
      <c r="M156" s="13">
        <f>IF(OR($D156="",$F156=""),"",MIN($F156,INT($K156/$J156+0.0001)))</f>
        <v/>
      </c>
      <c r="N156" s="13">
        <f>IF(OR(OR($D156="",$F156=""),$B156=""),"",MAX(0,MIN($F156,INT((TODAY()-$B156)/IF($G156="Diario",1,IF($G156="Semanal",7,IF($G156="Quincenal",15,30)))))))</f>
        <v/>
      </c>
      <c r="O156" s="13">
        <f>IF(OR($D156="",$F156=""),"",IF($L156&lt;=0.5,"Pagado",IF($N156="","",IF($M156&gt;=$N156,"Al día","Atrasado"))))</f>
        <v/>
      </c>
    </row>
    <row r="157">
      <c r="A157" s="8" t="n"/>
      <c r="B157" s="9" t="n"/>
      <c r="C157" s="8" t="n"/>
      <c r="D157" s="10" t="n"/>
      <c r="E157" s="11" t="n"/>
      <c r="F157" s="8" t="n"/>
      <c r="G157" s="8" t="n"/>
      <c r="H157" s="12">
        <f>IF(OR($D157="",$F157=""),"",$D157*$E157*$F157)</f>
        <v/>
      </c>
      <c r="I157" s="12">
        <f>IF(OR($D157="",$F157=""),"",$D157+$H157)</f>
        <v/>
      </c>
      <c r="J157" s="12">
        <f>IF(OR($D157="",$F157=""),"",$I157/$F157)</f>
        <v/>
      </c>
      <c r="K157" s="12">
        <f>IF(OR($D157="",$F157=""),"",SUMIF(Pagos!$B$5:$B$1004,$A157,Pagos!$D$5:$D$1004))</f>
        <v/>
      </c>
      <c r="L157" s="12">
        <f>IF(OR($D157="",$F157=""),"",$I157-$K157)</f>
        <v/>
      </c>
      <c r="M157" s="13">
        <f>IF(OR($D157="",$F157=""),"",MIN($F157,INT($K157/$J157+0.0001)))</f>
        <v/>
      </c>
      <c r="N157" s="13">
        <f>IF(OR(OR($D157="",$F157=""),$B157=""),"",MAX(0,MIN($F157,INT((TODAY()-$B157)/IF($G157="Diario",1,IF($G157="Semanal",7,IF($G157="Quincenal",15,30)))))))</f>
        <v/>
      </c>
      <c r="O157" s="13">
        <f>IF(OR($D157="",$F157=""),"",IF($L157&lt;=0.5,"Pagado",IF($N157="","",IF($M157&gt;=$N157,"Al día","Atrasado"))))</f>
        <v/>
      </c>
    </row>
    <row r="158">
      <c r="A158" s="8" t="n"/>
      <c r="B158" s="9" t="n"/>
      <c r="C158" s="8" t="n"/>
      <c r="D158" s="10" t="n"/>
      <c r="E158" s="11" t="n"/>
      <c r="F158" s="8" t="n"/>
      <c r="G158" s="8" t="n"/>
      <c r="H158" s="12">
        <f>IF(OR($D158="",$F158=""),"",$D158*$E158*$F158)</f>
        <v/>
      </c>
      <c r="I158" s="12">
        <f>IF(OR($D158="",$F158=""),"",$D158+$H158)</f>
        <v/>
      </c>
      <c r="J158" s="12">
        <f>IF(OR($D158="",$F158=""),"",$I158/$F158)</f>
        <v/>
      </c>
      <c r="K158" s="12">
        <f>IF(OR($D158="",$F158=""),"",SUMIF(Pagos!$B$5:$B$1004,$A158,Pagos!$D$5:$D$1004))</f>
        <v/>
      </c>
      <c r="L158" s="12">
        <f>IF(OR($D158="",$F158=""),"",$I158-$K158)</f>
        <v/>
      </c>
      <c r="M158" s="13">
        <f>IF(OR($D158="",$F158=""),"",MIN($F158,INT($K158/$J158+0.0001)))</f>
        <v/>
      </c>
      <c r="N158" s="13">
        <f>IF(OR(OR($D158="",$F158=""),$B158=""),"",MAX(0,MIN($F158,INT((TODAY()-$B158)/IF($G158="Diario",1,IF($G158="Semanal",7,IF($G158="Quincenal",15,30)))))))</f>
        <v/>
      </c>
      <c r="O158" s="13">
        <f>IF(OR($D158="",$F158=""),"",IF($L158&lt;=0.5,"Pagado",IF($N158="","",IF($M158&gt;=$N158,"Al día","Atrasado"))))</f>
        <v/>
      </c>
    </row>
    <row r="159">
      <c r="A159" s="8" t="n"/>
      <c r="B159" s="9" t="n"/>
      <c r="C159" s="8" t="n"/>
      <c r="D159" s="10" t="n"/>
      <c r="E159" s="11" t="n"/>
      <c r="F159" s="8" t="n"/>
      <c r="G159" s="8" t="n"/>
      <c r="H159" s="12">
        <f>IF(OR($D159="",$F159=""),"",$D159*$E159*$F159)</f>
        <v/>
      </c>
      <c r="I159" s="12">
        <f>IF(OR($D159="",$F159=""),"",$D159+$H159)</f>
        <v/>
      </c>
      <c r="J159" s="12">
        <f>IF(OR($D159="",$F159=""),"",$I159/$F159)</f>
        <v/>
      </c>
      <c r="K159" s="12">
        <f>IF(OR($D159="",$F159=""),"",SUMIF(Pagos!$B$5:$B$1004,$A159,Pagos!$D$5:$D$1004))</f>
        <v/>
      </c>
      <c r="L159" s="12">
        <f>IF(OR($D159="",$F159=""),"",$I159-$K159)</f>
        <v/>
      </c>
      <c r="M159" s="13">
        <f>IF(OR($D159="",$F159=""),"",MIN($F159,INT($K159/$J159+0.0001)))</f>
        <v/>
      </c>
      <c r="N159" s="13">
        <f>IF(OR(OR($D159="",$F159=""),$B159=""),"",MAX(0,MIN($F159,INT((TODAY()-$B159)/IF($G159="Diario",1,IF($G159="Semanal",7,IF($G159="Quincenal",15,30)))))))</f>
        <v/>
      </c>
      <c r="O159" s="13">
        <f>IF(OR($D159="",$F159=""),"",IF($L159&lt;=0.5,"Pagado",IF($N159="","",IF($M159&gt;=$N159,"Al día","Atrasado"))))</f>
        <v/>
      </c>
    </row>
    <row r="160">
      <c r="A160" s="8" t="n"/>
      <c r="B160" s="9" t="n"/>
      <c r="C160" s="8" t="n"/>
      <c r="D160" s="10" t="n"/>
      <c r="E160" s="11" t="n"/>
      <c r="F160" s="8" t="n"/>
      <c r="G160" s="8" t="n"/>
      <c r="H160" s="12">
        <f>IF(OR($D160="",$F160=""),"",$D160*$E160*$F160)</f>
        <v/>
      </c>
      <c r="I160" s="12">
        <f>IF(OR($D160="",$F160=""),"",$D160+$H160)</f>
        <v/>
      </c>
      <c r="J160" s="12">
        <f>IF(OR($D160="",$F160=""),"",$I160/$F160)</f>
        <v/>
      </c>
      <c r="K160" s="12">
        <f>IF(OR($D160="",$F160=""),"",SUMIF(Pagos!$B$5:$B$1004,$A160,Pagos!$D$5:$D$1004))</f>
        <v/>
      </c>
      <c r="L160" s="12">
        <f>IF(OR($D160="",$F160=""),"",$I160-$K160)</f>
        <v/>
      </c>
      <c r="M160" s="13">
        <f>IF(OR($D160="",$F160=""),"",MIN($F160,INT($K160/$J160+0.0001)))</f>
        <v/>
      </c>
      <c r="N160" s="13">
        <f>IF(OR(OR($D160="",$F160=""),$B160=""),"",MAX(0,MIN($F160,INT((TODAY()-$B160)/IF($G160="Diario",1,IF($G160="Semanal",7,IF($G160="Quincenal",15,30)))))))</f>
        <v/>
      </c>
      <c r="O160" s="13">
        <f>IF(OR($D160="",$F160=""),"",IF($L160&lt;=0.5,"Pagado",IF($N160="","",IF($M160&gt;=$N160,"Al día","Atrasado"))))</f>
        <v/>
      </c>
    </row>
    <row r="161">
      <c r="A161" s="8" t="n"/>
      <c r="B161" s="9" t="n"/>
      <c r="C161" s="8" t="n"/>
      <c r="D161" s="10" t="n"/>
      <c r="E161" s="11" t="n"/>
      <c r="F161" s="8" t="n"/>
      <c r="G161" s="8" t="n"/>
      <c r="H161" s="12">
        <f>IF(OR($D161="",$F161=""),"",$D161*$E161*$F161)</f>
        <v/>
      </c>
      <c r="I161" s="12">
        <f>IF(OR($D161="",$F161=""),"",$D161+$H161)</f>
        <v/>
      </c>
      <c r="J161" s="12">
        <f>IF(OR($D161="",$F161=""),"",$I161/$F161)</f>
        <v/>
      </c>
      <c r="K161" s="12">
        <f>IF(OR($D161="",$F161=""),"",SUMIF(Pagos!$B$5:$B$1004,$A161,Pagos!$D$5:$D$1004))</f>
        <v/>
      </c>
      <c r="L161" s="12">
        <f>IF(OR($D161="",$F161=""),"",$I161-$K161)</f>
        <v/>
      </c>
      <c r="M161" s="13">
        <f>IF(OR($D161="",$F161=""),"",MIN($F161,INT($K161/$J161+0.0001)))</f>
        <v/>
      </c>
      <c r="N161" s="13">
        <f>IF(OR(OR($D161="",$F161=""),$B161=""),"",MAX(0,MIN($F161,INT((TODAY()-$B161)/IF($G161="Diario",1,IF($G161="Semanal",7,IF($G161="Quincenal",15,30)))))))</f>
        <v/>
      </c>
      <c r="O161" s="13">
        <f>IF(OR($D161="",$F161=""),"",IF($L161&lt;=0.5,"Pagado",IF($N161="","",IF($M161&gt;=$N161,"Al día","Atrasado"))))</f>
        <v/>
      </c>
    </row>
    <row r="162">
      <c r="A162" s="8" t="n"/>
      <c r="B162" s="9" t="n"/>
      <c r="C162" s="8" t="n"/>
      <c r="D162" s="10" t="n"/>
      <c r="E162" s="11" t="n"/>
      <c r="F162" s="8" t="n"/>
      <c r="G162" s="8" t="n"/>
      <c r="H162" s="12">
        <f>IF(OR($D162="",$F162=""),"",$D162*$E162*$F162)</f>
        <v/>
      </c>
      <c r="I162" s="12">
        <f>IF(OR($D162="",$F162=""),"",$D162+$H162)</f>
        <v/>
      </c>
      <c r="J162" s="12">
        <f>IF(OR($D162="",$F162=""),"",$I162/$F162)</f>
        <v/>
      </c>
      <c r="K162" s="12">
        <f>IF(OR($D162="",$F162=""),"",SUMIF(Pagos!$B$5:$B$1004,$A162,Pagos!$D$5:$D$1004))</f>
        <v/>
      </c>
      <c r="L162" s="12">
        <f>IF(OR($D162="",$F162=""),"",$I162-$K162)</f>
        <v/>
      </c>
      <c r="M162" s="13">
        <f>IF(OR($D162="",$F162=""),"",MIN($F162,INT($K162/$J162+0.0001)))</f>
        <v/>
      </c>
      <c r="N162" s="13">
        <f>IF(OR(OR($D162="",$F162=""),$B162=""),"",MAX(0,MIN($F162,INT((TODAY()-$B162)/IF($G162="Diario",1,IF($G162="Semanal",7,IF($G162="Quincenal",15,30)))))))</f>
        <v/>
      </c>
      <c r="O162" s="13">
        <f>IF(OR($D162="",$F162=""),"",IF($L162&lt;=0.5,"Pagado",IF($N162="","",IF($M162&gt;=$N162,"Al día","Atrasado"))))</f>
        <v/>
      </c>
    </row>
    <row r="163">
      <c r="A163" s="8" t="n"/>
      <c r="B163" s="9" t="n"/>
      <c r="C163" s="8" t="n"/>
      <c r="D163" s="10" t="n"/>
      <c r="E163" s="11" t="n"/>
      <c r="F163" s="8" t="n"/>
      <c r="G163" s="8" t="n"/>
      <c r="H163" s="12">
        <f>IF(OR($D163="",$F163=""),"",$D163*$E163*$F163)</f>
        <v/>
      </c>
      <c r="I163" s="12">
        <f>IF(OR($D163="",$F163=""),"",$D163+$H163)</f>
        <v/>
      </c>
      <c r="J163" s="12">
        <f>IF(OR($D163="",$F163=""),"",$I163/$F163)</f>
        <v/>
      </c>
      <c r="K163" s="12">
        <f>IF(OR($D163="",$F163=""),"",SUMIF(Pagos!$B$5:$B$1004,$A163,Pagos!$D$5:$D$1004))</f>
        <v/>
      </c>
      <c r="L163" s="12">
        <f>IF(OR($D163="",$F163=""),"",$I163-$K163)</f>
        <v/>
      </c>
      <c r="M163" s="13">
        <f>IF(OR($D163="",$F163=""),"",MIN($F163,INT($K163/$J163+0.0001)))</f>
        <v/>
      </c>
      <c r="N163" s="13">
        <f>IF(OR(OR($D163="",$F163=""),$B163=""),"",MAX(0,MIN($F163,INT((TODAY()-$B163)/IF($G163="Diario",1,IF($G163="Semanal",7,IF($G163="Quincenal",15,30)))))))</f>
        <v/>
      </c>
      <c r="O163" s="13">
        <f>IF(OR($D163="",$F163=""),"",IF($L163&lt;=0.5,"Pagado",IF($N163="","",IF($M163&gt;=$N163,"Al día","Atrasado"))))</f>
        <v/>
      </c>
    </row>
    <row r="164">
      <c r="A164" s="8" t="n"/>
      <c r="B164" s="9" t="n"/>
      <c r="C164" s="8" t="n"/>
      <c r="D164" s="10" t="n"/>
      <c r="E164" s="11" t="n"/>
      <c r="F164" s="8" t="n"/>
      <c r="G164" s="8" t="n"/>
      <c r="H164" s="12">
        <f>IF(OR($D164="",$F164=""),"",$D164*$E164*$F164)</f>
        <v/>
      </c>
      <c r="I164" s="12">
        <f>IF(OR($D164="",$F164=""),"",$D164+$H164)</f>
        <v/>
      </c>
      <c r="J164" s="12">
        <f>IF(OR($D164="",$F164=""),"",$I164/$F164)</f>
        <v/>
      </c>
      <c r="K164" s="12">
        <f>IF(OR($D164="",$F164=""),"",SUMIF(Pagos!$B$5:$B$1004,$A164,Pagos!$D$5:$D$1004))</f>
        <v/>
      </c>
      <c r="L164" s="12">
        <f>IF(OR($D164="",$F164=""),"",$I164-$K164)</f>
        <v/>
      </c>
      <c r="M164" s="13">
        <f>IF(OR($D164="",$F164=""),"",MIN($F164,INT($K164/$J164+0.0001)))</f>
        <v/>
      </c>
      <c r="N164" s="13">
        <f>IF(OR(OR($D164="",$F164=""),$B164=""),"",MAX(0,MIN($F164,INT((TODAY()-$B164)/IF($G164="Diario",1,IF($G164="Semanal",7,IF($G164="Quincenal",15,30)))))))</f>
        <v/>
      </c>
      <c r="O164" s="13">
        <f>IF(OR($D164="",$F164=""),"",IF($L164&lt;=0.5,"Pagado",IF($N164="","",IF($M164&gt;=$N164,"Al día","Atrasado"))))</f>
        <v/>
      </c>
    </row>
    <row r="165">
      <c r="A165" s="8" t="n"/>
      <c r="B165" s="9" t="n"/>
      <c r="C165" s="8" t="n"/>
      <c r="D165" s="10" t="n"/>
      <c r="E165" s="11" t="n"/>
      <c r="F165" s="8" t="n"/>
      <c r="G165" s="8" t="n"/>
      <c r="H165" s="12">
        <f>IF(OR($D165="",$F165=""),"",$D165*$E165*$F165)</f>
        <v/>
      </c>
      <c r="I165" s="12">
        <f>IF(OR($D165="",$F165=""),"",$D165+$H165)</f>
        <v/>
      </c>
      <c r="J165" s="12">
        <f>IF(OR($D165="",$F165=""),"",$I165/$F165)</f>
        <v/>
      </c>
      <c r="K165" s="12">
        <f>IF(OR($D165="",$F165=""),"",SUMIF(Pagos!$B$5:$B$1004,$A165,Pagos!$D$5:$D$1004))</f>
        <v/>
      </c>
      <c r="L165" s="12">
        <f>IF(OR($D165="",$F165=""),"",$I165-$K165)</f>
        <v/>
      </c>
      <c r="M165" s="13">
        <f>IF(OR($D165="",$F165=""),"",MIN($F165,INT($K165/$J165+0.0001)))</f>
        <v/>
      </c>
      <c r="N165" s="13">
        <f>IF(OR(OR($D165="",$F165=""),$B165=""),"",MAX(0,MIN($F165,INT((TODAY()-$B165)/IF($G165="Diario",1,IF($G165="Semanal",7,IF($G165="Quincenal",15,30)))))))</f>
        <v/>
      </c>
      <c r="O165" s="13">
        <f>IF(OR($D165="",$F165=""),"",IF($L165&lt;=0.5,"Pagado",IF($N165="","",IF($M165&gt;=$N165,"Al día","Atrasado"))))</f>
        <v/>
      </c>
    </row>
    <row r="166">
      <c r="A166" s="8" t="n"/>
      <c r="B166" s="9" t="n"/>
      <c r="C166" s="8" t="n"/>
      <c r="D166" s="10" t="n"/>
      <c r="E166" s="11" t="n"/>
      <c r="F166" s="8" t="n"/>
      <c r="G166" s="8" t="n"/>
      <c r="H166" s="12">
        <f>IF(OR($D166="",$F166=""),"",$D166*$E166*$F166)</f>
        <v/>
      </c>
      <c r="I166" s="12">
        <f>IF(OR($D166="",$F166=""),"",$D166+$H166)</f>
        <v/>
      </c>
      <c r="J166" s="12">
        <f>IF(OR($D166="",$F166=""),"",$I166/$F166)</f>
        <v/>
      </c>
      <c r="K166" s="12">
        <f>IF(OR($D166="",$F166=""),"",SUMIF(Pagos!$B$5:$B$1004,$A166,Pagos!$D$5:$D$1004))</f>
        <v/>
      </c>
      <c r="L166" s="12">
        <f>IF(OR($D166="",$F166=""),"",$I166-$K166)</f>
        <v/>
      </c>
      <c r="M166" s="13">
        <f>IF(OR($D166="",$F166=""),"",MIN($F166,INT($K166/$J166+0.0001)))</f>
        <v/>
      </c>
      <c r="N166" s="13">
        <f>IF(OR(OR($D166="",$F166=""),$B166=""),"",MAX(0,MIN($F166,INT((TODAY()-$B166)/IF($G166="Diario",1,IF($G166="Semanal",7,IF($G166="Quincenal",15,30)))))))</f>
        <v/>
      </c>
      <c r="O166" s="13">
        <f>IF(OR($D166="",$F166=""),"",IF($L166&lt;=0.5,"Pagado",IF($N166="","",IF($M166&gt;=$N166,"Al día","Atrasado"))))</f>
        <v/>
      </c>
    </row>
    <row r="167">
      <c r="A167" s="8" t="n"/>
      <c r="B167" s="9" t="n"/>
      <c r="C167" s="8" t="n"/>
      <c r="D167" s="10" t="n"/>
      <c r="E167" s="11" t="n"/>
      <c r="F167" s="8" t="n"/>
      <c r="G167" s="8" t="n"/>
      <c r="H167" s="12">
        <f>IF(OR($D167="",$F167=""),"",$D167*$E167*$F167)</f>
        <v/>
      </c>
      <c r="I167" s="12">
        <f>IF(OR($D167="",$F167=""),"",$D167+$H167)</f>
        <v/>
      </c>
      <c r="J167" s="12">
        <f>IF(OR($D167="",$F167=""),"",$I167/$F167)</f>
        <v/>
      </c>
      <c r="K167" s="12">
        <f>IF(OR($D167="",$F167=""),"",SUMIF(Pagos!$B$5:$B$1004,$A167,Pagos!$D$5:$D$1004))</f>
        <v/>
      </c>
      <c r="L167" s="12">
        <f>IF(OR($D167="",$F167=""),"",$I167-$K167)</f>
        <v/>
      </c>
      <c r="M167" s="13">
        <f>IF(OR($D167="",$F167=""),"",MIN($F167,INT($K167/$J167+0.0001)))</f>
        <v/>
      </c>
      <c r="N167" s="13">
        <f>IF(OR(OR($D167="",$F167=""),$B167=""),"",MAX(0,MIN($F167,INT((TODAY()-$B167)/IF($G167="Diario",1,IF($G167="Semanal",7,IF($G167="Quincenal",15,30)))))))</f>
        <v/>
      </c>
      <c r="O167" s="13">
        <f>IF(OR($D167="",$F167=""),"",IF($L167&lt;=0.5,"Pagado",IF($N167="","",IF($M167&gt;=$N167,"Al día","Atrasado"))))</f>
        <v/>
      </c>
    </row>
    <row r="168">
      <c r="A168" s="8" t="n"/>
      <c r="B168" s="9" t="n"/>
      <c r="C168" s="8" t="n"/>
      <c r="D168" s="10" t="n"/>
      <c r="E168" s="11" t="n"/>
      <c r="F168" s="8" t="n"/>
      <c r="G168" s="8" t="n"/>
      <c r="H168" s="12">
        <f>IF(OR($D168="",$F168=""),"",$D168*$E168*$F168)</f>
        <v/>
      </c>
      <c r="I168" s="12">
        <f>IF(OR($D168="",$F168=""),"",$D168+$H168)</f>
        <v/>
      </c>
      <c r="J168" s="12">
        <f>IF(OR($D168="",$F168=""),"",$I168/$F168)</f>
        <v/>
      </c>
      <c r="K168" s="12">
        <f>IF(OR($D168="",$F168=""),"",SUMIF(Pagos!$B$5:$B$1004,$A168,Pagos!$D$5:$D$1004))</f>
        <v/>
      </c>
      <c r="L168" s="12">
        <f>IF(OR($D168="",$F168=""),"",$I168-$K168)</f>
        <v/>
      </c>
      <c r="M168" s="13">
        <f>IF(OR($D168="",$F168=""),"",MIN($F168,INT($K168/$J168+0.0001)))</f>
        <v/>
      </c>
      <c r="N168" s="13">
        <f>IF(OR(OR($D168="",$F168=""),$B168=""),"",MAX(0,MIN($F168,INT((TODAY()-$B168)/IF($G168="Diario",1,IF($G168="Semanal",7,IF($G168="Quincenal",15,30)))))))</f>
        <v/>
      </c>
      <c r="O168" s="13">
        <f>IF(OR($D168="",$F168=""),"",IF($L168&lt;=0.5,"Pagado",IF($N168="","",IF($M168&gt;=$N168,"Al día","Atrasado"))))</f>
        <v/>
      </c>
    </row>
    <row r="169">
      <c r="A169" s="8" t="n"/>
      <c r="B169" s="9" t="n"/>
      <c r="C169" s="8" t="n"/>
      <c r="D169" s="10" t="n"/>
      <c r="E169" s="11" t="n"/>
      <c r="F169" s="8" t="n"/>
      <c r="G169" s="8" t="n"/>
      <c r="H169" s="12">
        <f>IF(OR($D169="",$F169=""),"",$D169*$E169*$F169)</f>
        <v/>
      </c>
      <c r="I169" s="12">
        <f>IF(OR($D169="",$F169=""),"",$D169+$H169)</f>
        <v/>
      </c>
      <c r="J169" s="12">
        <f>IF(OR($D169="",$F169=""),"",$I169/$F169)</f>
        <v/>
      </c>
      <c r="K169" s="12">
        <f>IF(OR($D169="",$F169=""),"",SUMIF(Pagos!$B$5:$B$1004,$A169,Pagos!$D$5:$D$1004))</f>
        <v/>
      </c>
      <c r="L169" s="12">
        <f>IF(OR($D169="",$F169=""),"",$I169-$K169)</f>
        <v/>
      </c>
      <c r="M169" s="13">
        <f>IF(OR($D169="",$F169=""),"",MIN($F169,INT($K169/$J169+0.0001)))</f>
        <v/>
      </c>
      <c r="N169" s="13">
        <f>IF(OR(OR($D169="",$F169=""),$B169=""),"",MAX(0,MIN($F169,INT((TODAY()-$B169)/IF($G169="Diario",1,IF($G169="Semanal",7,IF($G169="Quincenal",15,30)))))))</f>
        <v/>
      </c>
      <c r="O169" s="13">
        <f>IF(OR($D169="",$F169=""),"",IF($L169&lt;=0.5,"Pagado",IF($N169="","",IF($M169&gt;=$N169,"Al día","Atrasado"))))</f>
        <v/>
      </c>
    </row>
    <row r="170">
      <c r="A170" s="8" t="n"/>
      <c r="B170" s="9" t="n"/>
      <c r="C170" s="8" t="n"/>
      <c r="D170" s="10" t="n"/>
      <c r="E170" s="11" t="n"/>
      <c r="F170" s="8" t="n"/>
      <c r="G170" s="8" t="n"/>
      <c r="H170" s="12">
        <f>IF(OR($D170="",$F170=""),"",$D170*$E170*$F170)</f>
        <v/>
      </c>
      <c r="I170" s="12">
        <f>IF(OR($D170="",$F170=""),"",$D170+$H170)</f>
        <v/>
      </c>
      <c r="J170" s="12">
        <f>IF(OR($D170="",$F170=""),"",$I170/$F170)</f>
        <v/>
      </c>
      <c r="K170" s="12">
        <f>IF(OR($D170="",$F170=""),"",SUMIF(Pagos!$B$5:$B$1004,$A170,Pagos!$D$5:$D$1004))</f>
        <v/>
      </c>
      <c r="L170" s="12">
        <f>IF(OR($D170="",$F170=""),"",$I170-$K170)</f>
        <v/>
      </c>
      <c r="M170" s="13">
        <f>IF(OR($D170="",$F170=""),"",MIN($F170,INT($K170/$J170+0.0001)))</f>
        <v/>
      </c>
      <c r="N170" s="13">
        <f>IF(OR(OR($D170="",$F170=""),$B170=""),"",MAX(0,MIN($F170,INT((TODAY()-$B170)/IF($G170="Diario",1,IF($G170="Semanal",7,IF($G170="Quincenal",15,30)))))))</f>
        <v/>
      </c>
      <c r="O170" s="13">
        <f>IF(OR($D170="",$F170=""),"",IF($L170&lt;=0.5,"Pagado",IF($N170="","",IF($M170&gt;=$N170,"Al día","Atrasado"))))</f>
        <v/>
      </c>
    </row>
    <row r="171">
      <c r="A171" s="8" t="n"/>
      <c r="B171" s="9" t="n"/>
      <c r="C171" s="8" t="n"/>
      <c r="D171" s="10" t="n"/>
      <c r="E171" s="11" t="n"/>
      <c r="F171" s="8" t="n"/>
      <c r="G171" s="8" t="n"/>
      <c r="H171" s="12">
        <f>IF(OR($D171="",$F171=""),"",$D171*$E171*$F171)</f>
        <v/>
      </c>
      <c r="I171" s="12">
        <f>IF(OR($D171="",$F171=""),"",$D171+$H171)</f>
        <v/>
      </c>
      <c r="J171" s="12">
        <f>IF(OR($D171="",$F171=""),"",$I171/$F171)</f>
        <v/>
      </c>
      <c r="K171" s="12">
        <f>IF(OR($D171="",$F171=""),"",SUMIF(Pagos!$B$5:$B$1004,$A171,Pagos!$D$5:$D$1004))</f>
        <v/>
      </c>
      <c r="L171" s="12">
        <f>IF(OR($D171="",$F171=""),"",$I171-$K171)</f>
        <v/>
      </c>
      <c r="M171" s="13">
        <f>IF(OR($D171="",$F171=""),"",MIN($F171,INT($K171/$J171+0.0001)))</f>
        <v/>
      </c>
      <c r="N171" s="13">
        <f>IF(OR(OR($D171="",$F171=""),$B171=""),"",MAX(0,MIN($F171,INT((TODAY()-$B171)/IF($G171="Diario",1,IF($G171="Semanal",7,IF($G171="Quincenal",15,30)))))))</f>
        <v/>
      </c>
      <c r="O171" s="13">
        <f>IF(OR($D171="",$F171=""),"",IF($L171&lt;=0.5,"Pagado",IF($N171="","",IF($M171&gt;=$N171,"Al día","Atrasado"))))</f>
        <v/>
      </c>
    </row>
    <row r="172">
      <c r="A172" s="8" t="n"/>
      <c r="B172" s="9" t="n"/>
      <c r="C172" s="8" t="n"/>
      <c r="D172" s="10" t="n"/>
      <c r="E172" s="11" t="n"/>
      <c r="F172" s="8" t="n"/>
      <c r="G172" s="8" t="n"/>
      <c r="H172" s="12">
        <f>IF(OR($D172="",$F172=""),"",$D172*$E172*$F172)</f>
        <v/>
      </c>
      <c r="I172" s="12">
        <f>IF(OR($D172="",$F172=""),"",$D172+$H172)</f>
        <v/>
      </c>
      <c r="J172" s="12">
        <f>IF(OR($D172="",$F172=""),"",$I172/$F172)</f>
        <v/>
      </c>
      <c r="K172" s="12">
        <f>IF(OR($D172="",$F172=""),"",SUMIF(Pagos!$B$5:$B$1004,$A172,Pagos!$D$5:$D$1004))</f>
        <v/>
      </c>
      <c r="L172" s="12">
        <f>IF(OR($D172="",$F172=""),"",$I172-$K172)</f>
        <v/>
      </c>
      <c r="M172" s="13">
        <f>IF(OR($D172="",$F172=""),"",MIN($F172,INT($K172/$J172+0.0001)))</f>
        <v/>
      </c>
      <c r="N172" s="13">
        <f>IF(OR(OR($D172="",$F172=""),$B172=""),"",MAX(0,MIN($F172,INT((TODAY()-$B172)/IF($G172="Diario",1,IF($G172="Semanal",7,IF($G172="Quincenal",15,30)))))))</f>
        <v/>
      </c>
      <c r="O172" s="13">
        <f>IF(OR($D172="",$F172=""),"",IF($L172&lt;=0.5,"Pagado",IF($N172="","",IF($M172&gt;=$N172,"Al día","Atrasado"))))</f>
        <v/>
      </c>
    </row>
    <row r="173">
      <c r="A173" s="8" t="n"/>
      <c r="B173" s="9" t="n"/>
      <c r="C173" s="8" t="n"/>
      <c r="D173" s="10" t="n"/>
      <c r="E173" s="11" t="n"/>
      <c r="F173" s="8" t="n"/>
      <c r="G173" s="8" t="n"/>
      <c r="H173" s="12">
        <f>IF(OR($D173="",$F173=""),"",$D173*$E173*$F173)</f>
        <v/>
      </c>
      <c r="I173" s="12">
        <f>IF(OR($D173="",$F173=""),"",$D173+$H173)</f>
        <v/>
      </c>
      <c r="J173" s="12">
        <f>IF(OR($D173="",$F173=""),"",$I173/$F173)</f>
        <v/>
      </c>
      <c r="K173" s="12">
        <f>IF(OR($D173="",$F173=""),"",SUMIF(Pagos!$B$5:$B$1004,$A173,Pagos!$D$5:$D$1004))</f>
        <v/>
      </c>
      <c r="L173" s="12">
        <f>IF(OR($D173="",$F173=""),"",$I173-$K173)</f>
        <v/>
      </c>
      <c r="M173" s="13">
        <f>IF(OR($D173="",$F173=""),"",MIN($F173,INT($K173/$J173+0.0001)))</f>
        <v/>
      </c>
      <c r="N173" s="13">
        <f>IF(OR(OR($D173="",$F173=""),$B173=""),"",MAX(0,MIN($F173,INT((TODAY()-$B173)/IF($G173="Diario",1,IF($G173="Semanal",7,IF($G173="Quincenal",15,30)))))))</f>
        <v/>
      </c>
      <c r="O173" s="13">
        <f>IF(OR($D173="",$F173=""),"",IF($L173&lt;=0.5,"Pagado",IF($N173="","",IF($M173&gt;=$N173,"Al día","Atrasado"))))</f>
        <v/>
      </c>
    </row>
    <row r="174">
      <c r="A174" s="8" t="n"/>
      <c r="B174" s="9" t="n"/>
      <c r="C174" s="8" t="n"/>
      <c r="D174" s="10" t="n"/>
      <c r="E174" s="11" t="n"/>
      <c r="F174" s="8" t="n"/>
      <c r="G174" s="8" t="n"/>
      <c r="H174" s="12">
        <f>IF(OR($D174="",$F174=""),"",$D174*$E174*$F174)</f>
        <v/>
      </c>
      <c r="I174" s="12">
        <f>IF(OR($D174="",$F174=""),"",$D174+$H174)</f>
        <v/>
      </c>
      <c r="J174" s="12">
        <f>IF(OR($D174="",$F174=""),"",$I174/$F174)</f>
        <v/>
      </c>
      <c r="K174" s="12">
        <f>IF(OR($D174="",$F174=""),"",SUMIF(Pagos!$B$5:$B$1004,$A174,Pagos!$D$5:$D$1004))</f>
        <v/>
      </c>
      <c r="L174" s="12">
        <f>IF(OR($D174="",$F174=""),"",$I174-$K174)</f>
        <v/>
      </c>
      <c r="M174" s="13">
        <f>IF(OR($D174="",$F174=""),"",MIN($F174,INT($K174/$J174+0.0001)))</f>
        <v/>
      </c>
      <c r="N174" s="13">
        <f>IF(OR(OR($D174="",$F174=""),$B174=""),"",MAX(0,MIN($F174,INT((TODAY()-$B174)/IF($G174="Diario",1,IF($G174="Semanal",7,IF($G174="Quincenal",15,30)))))))</f>
        <v/>
      </c>
      <c r="O174" s="13">
        <f>IF(OR($D174="",$F174=""),"",IF($L174&lt;=0.5,"Pagado",IF($N174="","",IF($M174&gt;=$N174,"Al día","Atrasado"))))</f>
        <v/>
      </c>
    </row>
    <row r="175">
      <c r="A175" s="8" t="n"/>
      <c r="B175" s="9" t="n"/>
      <c r="C175" s="8" t="n"/>
      <c r="D175" s="10" t="n"/>
      <c r="E175" s="11" t="n"/>
      <c r="F175" s="8" t="n"/>
      <c r="G175" s="8" t="n"/>
      <c r="H175" s="12">
        <f>IF(OR($D175="",$F175=""),"",$D175*$E175*$F175)</f>
        <v/>
      </c>
      <c r="I175" s="12">
        <f>IF(OR($D175="",$F175=""),"",$D175+$H175)</f>
        <v/>
      </c>
      <c r="J175" s="12">
        <f>IF(OR($D175="",$F175=""),"",$I175/$F175)</f>
        <v/>
      </c>
      <c r="K175" s="12">
        <f>IF(OR($D175="",$F175=""),"",SUMIF(Pagos!$B$5:$B$1004,$A175,Pagos!$D$5:$D$1004))</f>
        <v/>
      </c>
      <c r="L175" s="12">
        <f>IF(OR($D175="",$F175=""),"",$I175-$K175)</f>
        <v/>
      </c>
      <c r="M175" s="13">
        <f>IF(OR($D175="",$F175=""),"",MIN($F175,INT($K175/$J175+0.0001)))</f>
        <v/>
      </c>
      <c r="N175" s="13">
        <f>IF(OR(OR($D175="",$F175=""),$B175=""),"",MAX(0,MIN($F175,INT((TODAY()-$B175)/IF($G175="Diario",1,IF($G175="Semanal",7,IF($G175="Quincenal",15,30)))))))</f>
        <v/>
      </c>
      <c r="O175" s="13">
        <f>IF(OR($D175="",$F175=""),"",IF($L175&lt;=0.5,"Pagado",IF($N175="","",IF($M175&gt;=$N175,"Al día","Atrasado"))))</f>
        <v/>
      </c>
    </row>
    <row r="176">
      <c r="A176" s="8" t="n"/>
      <c r="B176" s="9" t="n"/>
      <c r="C176" s="8" t="n"/>
      <c r="D176" s="10" t="n"/>
      <c r="E176" s="11" t="n"/>
      <c r="F176" s="8" t="n"/>
      <c r="G176" s="8" t="n"/>
      <c r="H176" s="12">
        <f>IF(OR($D176="",$F176=""),"",$D176*$E176*$F176)</f>
        <v/>
      </c>
      <c r="I176" s="12">
        <f>IF(OR($D176="",$F176=""),"",$D176+$H176)</f>
        <v/>
      </c>
      <c r="J176" s="12">
        <f>IF(OR($D176="",$F176=""),"",$I176/$F176)</f>
        <v/>
      </c>
      <c r="K176" s="12">
        <f>IF(OR($D176="",$F176=""),"",SUMIF(Pagos!$B$5:$B$1004,$A176,Pagos!$D$5:$D$1004))</f>
        <v/>
      </c>
      <c r="L176" s="12">
        <f>IF(OR($D176="",$F176=""),"",$I176-$K176)</f>
        <v/>
      </c>
      <c r="M176" s="13">
        <f>IF(OR($D176="",$F176=""),"",MIN($F176,INT($K176/$J176+0.0001)))</f>
        <v/>
      </c>
      <c r="N176" s="13">
        <f>IF(OR(OR($D176="",$F176=""),$B176=""),"",MAX(0,MIN($F176,INT((TODAY()-$B176)/IF($G176="Diario",1,IF($G176="Semanal",7,IF($G176="Quincenal",15,30)))))))</f>
        <v/>
      </c>
      <c r="O176" s="13">
        <f>IF(OR($D176="",$F176=""),"",IF($L176&lt;=0.5,"Pagado",IF($N176="","",IF($M176&gt;=$N176,"Al día","Atrasado"))))</f>
        <v/>
      </c>
    </row>
    <row r="177">
      <c r="A177" s="8" t="n"/>
      <c r="B177" s="9" t="n"/>
      <c r="C177" s="8" t="n"/>
      <c r="D177" s="10" t="n"/>
      <c r="E177" s="11" t="n"/>
      <c r="F177" s="8" t="n"/>
      <c r="G177" s="8" t="n"/>
      <c r="H177" s="12">
        <f>IF(OR($D177="",$F177=""),"",$D177*$E177*$F177)</f>
        <v/>
      </c>
      <c r="I177" s="12">
        <f>IF(OR($D177="",$F177=""),"",$D177+$H177)</f>
        <v/>
      </c>
      <c r="J177" s="12">
        <f>IF(OR($D177="",$F177=""),"",$I177/$F177)</f>
        <v/>
      </c>
      <c r="K177" s="12">
        <f>IF(OR($D177="",$F177=""),"",SUMIF(Pagos!$B$5:$B$1004,$A177,Pagos!$D$5:$D$1004))</f>
        <v/>
      </c>
      <c r="L177" s="12">
        <f>IF(OR($D177="",$F177=""),"",$I177-$K177)</f>
        <v/>
      </c>
      <c r="M177" s="13">
        <f>IF(OR($D177="",$F177=""),"",MIN($F177,INT($K177/$J177+0.0001)))</f>
        <v/>
      </c>
      <c r="N177" s="13">
        <f>IF(OR(OR($D177="",$F177=""),$B177=""),"",MAX(0,MIN($F177,INT((TODAY()-$B177)/IF($G177="Diario",1,IF($G177="Semanal",7,IF($G177="Quincenal",15,30)))))))</f>
        <v/>
      </c>
      <c r="O177" s="13">
        <f>IF(OR($D177="",$F177=""),"",IF($L177&lt;=0.5,"Pagado",IF($N177="","",IF($M177&gt;=$N177,"Al día","Atrasado"))))</f>
        <v/>
      </c>
    </row>
    <row r="178">
      <c r="A178" s="8" t="n"/>
      <c r="B178" s="9" t="n"/>
      <c r="C178" s="8" t="n"/>
      <c r="D178" s="10" t="n"/>
      <c r="E178" s="11" t="n"/>
      <c r="F178" s="8" t="n"/>
      <c r="G178" s="8" t="n"/>
      <c r="H178" s="12">
        <f>IF(OR($D178="",$F178=""),"",$D178*$E178*$F178)</f>
        <v/>
      </c>
      <c r="I178" s="12">
        <f>IF(OR($D178="",$F178=""),"",$D178+$H178)</f>
        <v/>
      </c>
      <c r="J178" s="12">
        <f>IF(OR($D178="",$F178=""),"",$I178/$F178)</f>
        <v/>
      </c>
      <c r="K178" s="12">
        <f>IF(OR($D178="",$F178=""),"",SUMIF(Pagos!$B$5:$B$1004,$A178,Pagos!$D$5:$D$1004))</f>
        <v/>
      </c>
      <c r="L178" s="12">
        <f>IF(OR($D178="",$F178=""),"",$I178-$K178)</f>
        <v/>
      </c>
      <c r="M178" s="13">
        <f>IF(OR($D178="",$F178=""),"",MIN($F178,INT($K178/$J178+0.0001)))</f>
        <v/>
      </c>
      <c r="N178" s="13">
        <f>IF(OR(OR($D178="",$F178=""),$B178=""),"",MAX(0,MIN($F178,INT((TODAY()-$B178)/IF($G178="Diario",1,IF($G178="Semanal",7,IF($G178="Quincenal",15,30)))))))</f>
        <v/>
      </c>
      <c r="O178" s="13">
        <f>IF(OR($D178="",$F178=""),"",IF($L178&lt;=0.5,"Pagado",IF($N178="","",IF($M178&gt;=$N178,"Al día","Atrasado"))))</f>
        <v/>
      </c>
    </row>
    <row r="179">
      <c r="A179" s="8" t="n"/>
      <c r="B179" s="9" t="n"/>
      <c r="C179" s="8" t="n"/>
      <c r="D179" s="10" t="n"/>
      <c r="E179" s="11" t="n"/>
      <c r="F179" s="8" t="n"/>
      <c r="G179" s="8" t="n"/>
      <c r="H179" s="12">
        <f>IF(OR($D179="",$F179=""),"",$D179*$E179*$F179)</f>
        <v/>
      </c>
      <c r="I179" s="12">
        <f>IF(OR($D179="",$F179=""),"",$D179+$H179)</f>
        <v/>
      </c>
      <c r="J179" s="12">
        <f>IF(OR($D179="",$F179=""),"",$I179/$F179)</f>
        <v/>
      </c>
      <c r="K179" s="12">
        <f>IF(OR($D179="",$F179=""),"",SUMIF(Pagos!$B$5:$B$1004,$A179,Pagos!$D$5:$D$1004))</f>
        <v/>
      </c>
      <c r="L179" s="12">
        <f>IF(OR($D179="",$F179=""),"",$I179-$K179)</f>
        <v/>
      </c>
      <c r="M179" s="13">
        <f>IF(OR($D179="",$F179=""),"",MIN($F179,INT($K179/$J179+0.0001)))</f>
        <v/>
      </c>
      <c r="N179" s="13">
        <f>IF(OR(OR($D179="",$F179=""),$B179=""),"",MAX(0,MIN($F179,INT((TODAY()-$B179)/IF($G179="Diario",1,IF($G179="Semanal",7,IF($G179="Quincenal",15,30)))))))</f>
        <v/>
      </c>
      <c r="O179" s="13">
        <f>IF(OR($D179="",$F179=""),"",IF($L179&lt;=0.5,"Pagado",IF($N179="","",IF($M179&gt;=$N179,"Al día","Atrasado"))))</f>
        <v/>
      </c>
    </row>
    <row r="180">
      <c r="A180" s="8" t="n"/>
      <c r="B180" s="9" t="n"/>
      <c r="C180" s="8" t="n"/>
      <c r="D180" s="10" t="n"/>
      <c r="E180" s="11" t="n"/>
      <c r="F180" s="8" t="n"/>
      <c r="G180" s="8" t="n"/>
      <c r="H180" s="12">
        <f>IF(OR($D180="",$F180=""),"",$D180*$E180*$F180)</f>
        <v/>
      </c>
      <c r="I180" s="12">
        <f>IF(OR($D180="",$F180=""),"",$D180+$H180)</f>
        <v/>
      </c>
      <c r="J180" s="12">
        <f>IF(OR($D180="",$F180=""),"",$I180/$F180)</f>
        <v/>
      </c>
      <c r="K180" s="12">
        <f>IF(OR($D180="",$F180=""),"",SUMIF(Pagos!$B$5:$B$1004,$A180,Pagos!$D$5:$D$1004))</f>
        <v/>
      </c>
      <c r="L180" s="12">
        <f>IF(OR($D180="",$F180=""),"",$I180-$K180)</f>
        <v/>
      </c>
      <c r="M180" s="13">
        <f>IF(OR($D180="",$F180=""),"",MIN($F180,INT($K180/$J180+0.0001)))</f>
        <v/>
      </c>
      <c r="N180" s="13">
        <f>IF(OR(OR($D180="",$F180=""),$B180=""),"",MAX(0,MIN($F180,INT((TODAY()-$B180)/IF($G180="Diario",1,IF($G180="Semanal",7,IF($G180="Quincenal",15,30)))))))</f>
        <v/>
      </c>
      <c r="O180" s="13">
        <f>IF(OR($D180="",$F180=""),"",IF($L180&lt;=0.5,"Pagado",IF($N180="","",IF($M180&gt;=$N180,"Al día","Atrasado"))))</f>
        <v/>
      </c>
    </row>
    <row r="181">
      <c r="A181" s="8" t="n"/>
      <c r="B181" s="9" t="n"/>
      <c r="C181" s="8" t="n"/>
      <c r="D181" s="10" t="n"/>
      <c r="E181" s="11" t="n"/>
      <c r="F181" s="8" t="n"/>
      <c r="G181" s="8" t="n"/>
      <c r="H181" s="12">
        <f>IF(OR($D181="",$F181=""),"",$D181*$E181*$F181)</f>
        <v/>
      </c>
      <c r="I181" s="12">
        <f>IF(OR($D181="",$F181=""),"",$D181+$H181)</f>
        <v/>
      </c>
      <c r="J181" s="12">
        <f>IF(OR($D181="",$F181=""),"",$I181/$F181)</f>
        <v/>
      </c>
      <c r="K181" s="12">
        <f>IF(OR($D181="",$F181=""),"",SUMIF(Pagos!$B$5:$B$1004,$A181,Pagos!$D$5:$D$1004))</f>
        <v/>
      </c>
      <c r="L181" s="12">
        <f>IF(OR($D181="",$F181=""),"",$I181-$K181)</f>
        <v/>
      </c>
      <c r="M181" s="13">
        <f>IF(OR($D181="",$F181=""),"",MIN($F181,INT($K181/$J181+0.0001)))</f>
        <v/>
      </c>
      <c r="N181" s="13">
        <f>IF(OR(OR($D181="",$F181=""),$B181=""),"",MAX(0,MIN($F181,INT((TODAY()-$B181)/IF($G181="Diario",1,IF($G181="Semanal",7,IF($G181="Quincenal",15,30)))))))</f>
        <v/>
      </c>
      <c r="O181" s="13">
        <f>IF(OR($D181="",$F181=""),"",IF($L181&lt;=0.5,"Pagado",IF($N181="","",IF($M181&gt;=$N181,"Al día","Atrasado"))))</f>
        <v/>
      </c>
    </row>
    <row r="182">
      <c r="A182" s="8" t="n"/>
      <c r="B182" s="9" t="n"/>
      <c r="C182" s="8" t="n"/>
      <c r="D182" s="10" t="n"/>
      <c r="E182" s="11" t="n"/>
      <c r="F182" s="8" t="n"/>
      <c r="G182" s="8" t="n"/>
      <c r="H182" s="12">
        <f>IF(OR($D182="",$F182=""),"",$D182*$E182*$F182)</f>
        <v/>
      </c>
      <c r="I182" s="12">
        <f>IF(OR($D182="",$F182=""),"",$D182+$H182)</f>
        <v/>
      </c>
      <c r="J182" s="12">
        <f>IF(OR($D182="",$F182=""),"",$I182/$F182)</f>
        <v/>
      </c>
      <c r="K182" s="12">
        <f>IF(OR($D182="",$F182=""),"",SUMIF(Pagos!$B$5:$B$1004,$A182,Pagos!$D$5:$D$1004))</f>
        <v/>
      </c>
      <c r="L182" s="12">
        <f>IF(OR($D182="",$F182=""),"",$I182-$K182)</f>
        <v/>
      </c>
      <c r="M182" s="13">
        <f>IF(OR($D182="",$F182=""),"",MIN($F182,INT($K182/$J182+0.0001)))</f>
        <v/>
      </c>
      <c r="N182" s="13">
        <f>IF(OR(OR($D182="",$F182=""),$B182=""),"",MAX(0,MIN($F182,INT((TODAY()-$B182)/IF($G182="Diario",1,IF($G182="Semanal",7,IF($G182="Quincenal",15,30)))))))</f>
        <v/>
      </c>
      <c r="O182" s="13">
        <f>IF(OR($D182="",$F182=""),"",IF($L182&lt;=0.5,"Pagado",IF($N182="","",IF($M182&gt;=$N182,"Al día","Atrasado"))))</f>
        <v/>
      </c>
    </row>
    <row r="183">
      <c r="A183" s="8" t="n"/>
      <c r="B183" s="9" t="n"/>
      <c r="C183" s="8" t="n"/>
      <c r="D183" s="10" t="n"/>
      <c r="E183" s="11" t="n"/>
      <c r="F183" s="8" t="n"/>
      <c r="G183" s="8" t="n"/>
      <c r="H183" s="12">
        <f>IF(OR($D183="",$F183=""),"",$D183*$E183*$F183)</f>
        <v/>
      </c>
      <c r="I183" s="12">
        <f>IF(OR($D183="",$F183=""),"",$D183+$H183)</f>
        <v/>
      </c>
      <c r="J183" s="12">
        <f>IF(OR($D183="",$F183=""),"",$I183/$F183)</f>
        <v/>
      </c>
      <c r="K183" s="12">
        <f>IF(OR($D183="",$F183=""),"",SUMIF(Pagos!$B$5:$B$1004,$A183,Pagos!$D$5:$D$1004))</f>
        <v/>
      </c>
      <c r="L183" s="12">
        <f>IF(OR($D183="",$F183=""),"",$I183-$K183)</f>
        <v/>
      </c>
      <c r="M183" s="13">
        <f>IF(OR($D183="",$F183=""),"",MIN($F183,INT($K183/$J183+0.0001)))</f>
        <v/>
      </c>
      <c r="N183" s="13">
        <f>IF(OR(OR($D183="",$F183=""),$B183=""),"",MAX(0,MIN($F183,INT((TODAY()-$B183)/IF($G183="Diario",1,IF($G183="Semanal",7,IF($G183="Quincenal",15,30)))))))</f>
        <v/>
      </c>
      <c r="O183" s="13">
        <f>IF(OR($D183="",$F183=""),"",IF($L183&lt;=0.5,"Pagado",IF($N183="","",IF($M183&gt;=$N183,"Al día","Atrasado"))))</f>
        <v/>
      </c>
    </row>
    <row r="184">
      <c r="A184" s="8" t="n"/>
      <c r="B184" s="9" t="n"/>
      <c r="C184" s="8" t="n"/>
      <c r="D184" s="10" t="n"/>
      <c r="E184" s="11" t="n"/>
      <c r="F184" s="8" t="n"/>
      <c r="G184" s="8" t="n"/>
      <c r="H184" s="12">
        <f>IF(OR($D184="",$F184=""),"",$D184*$E184*$F184)</f>
        <v/>
      </c>
      <c r="I184" s="12">
        <f>IF(OR($D184="",$F184=""),"",$D184+$H184)</f>
        <v/>
      </c>
      <c r="J184" s="12">
        <f>IF(OR($D184="",$F184=""),"",$I184/$F184)</f>
        <v/>
      </c>
      <c r="K184" s="12">
        <f>IF(OR($D184="",$F184=""),"",SUMIF(Pagos!$B$5:$B$1004,$A184,Pagos!$D$5:$D$1004))</f>
        <v/>
      </c>
      <c r="L184" s="12">
        <f>IF(OR($D184="",$F184=""),"",$I184-$K184)</f>
        <v/>
      </c>
      <c r="M184" s="13">
        <f>IF(OR($D184="",$F184=""),"",MIN($F184,INT($K184/$J184+0.0001)))</f>
        <v/>
      </c>
      <c r="N184" s="13">
        <f>IF(OR(OR($D184="",$F184=""),$B184=""),"",MAX(0,MIN($F184,INT((TODAY()-$B184)/IF($G184="Diario",1,IF($G184="Semanal",7,IF($G184="Quincenal",15,30)))))))</f>
        <v/>
      </c>
      <c r="O184" s="13">
        <f>IF(OR($D184="",$F184=""),"",IF($L184&lt;=0.5,"Pagado",IF($N184="","",IF($M184&gt;=$N184,"Al día","Atrasado"))))</f>
        <v/>
      </c>
    </row>
    <row r="185">
      <c r="A185" s="8" t="n"/>
      <c r="B185" s="9" t="n"/>
      <c r="C185" s="8" t="n"/>
      <c r="D185" s="10" t="n"/>
      <c r="E185" s="11" t="n"/>
      <c r="F185" s="8" t="n"/>
      <c r="G185" s="8" t="n"/>
      <c r="H185" s="12">
        <f>IF(OR($D185="",$F185=""),"",$D185*$E185*$F185)</f>
        <v/>
      </c>
      <c r="I185" s="12">
        <f>IF(OR($D185="",$F185=""),"",$D185+$H185)</f>
        <v/>
      </c>
      <c r="J185" s="12">
        <f>IF(OR($D185="",$F185=""),"",$I185/$F185)</f>
        <v/>
      </c>
      <c r="K185" s="12">
        <f>IF(OR($D185="",$F185=""),"",SUMIF(Pagos!$B$5:$B$1004,$A185,Pagos!$D$5:$D$1004))</f>
        <v/>
      </c>
      <c r="L185" s="12">
        <f>IF(OR($D185="",$F185=""),"",$I185-$K185)</f>
        <v/>
      </c>
      <c r="M185" s="13">
        <f>IF(OR($D185="",$F185=""),"",MIN($F185,INT($K185/$J185+0.0001)))</f>
        <v/>
      </c>
      <c r="N185" s="13">
        <f>IF(OR(OR($D185="",$F185=""),$B185=""),"",MAX(0,MIN($F185,INT((TODAY()-$B185)/IF($G185="Diario",1,IF($G185="Semanal",7,IF($G185="Quincenal",15,30)))))))</f>
        <v/>
      </c>
      <c r="O185" s="13">
        <f>IF(OR($D185="",$F185=""),"",IF($L185&lt;=0.5,"Pagado",IF($N185="","",IF($M185&gt;=$N185,"Al día","Atrasado"))))</f>
        <v/>
      </c>
    </row>
    <row r="186">
      <c r="A186" s="8" t="n"/>
      <c r="B186" s="9" t="n"/>
      <c r="C186" s="8" t="n"/>
      <c r="D186" s="10" t="n"/>
      <c r="E186" s="11" t="n"/>
      <c r="F186" s="8" t="n"/>
      <c r="G186" s="8" t="n"/>
      <c r="H186" s="12">
        <f>IF(OR($D186="",$F186=""),"",$D186*$E186*$F186)</f>
        <v/>
      </c>
      <c r="I186" s="12">
        <f>IF(OR($D186="",$F186=""),"",$D186+$H186)</f>
        <v/>
      </c>
      <c r="J186" s="12">
        <f>IF(OR($D186="",$F186=""),"",$I186/$F186)</f>
        <v/>
      </c>
      <c r="K186" s="12">
        <f>IF(OR($D186="",$F186=""),"",SUMIF(Pagos!$B$5:$B$1004,$A186,Pagos!$D$5:$D$1004))</f>
        <v/>
      </c>
      <c r="L186" s="12">
        <f>IF(OR($D186="",$F186=""),"",$I186-$K186)</f>
        <v/>
      </c>
      <c r="M186" s="13">
        <f>IF(OR($D186="",$F186=""),"",MIN($F186,INT($K186/$J186+0.0001)))</f>
        <v/>
      </c>
      <c r="N186" s="13">
        <f>IF(OR(OR($D186="",$F186=""),$B186=""),"",MAX(0,MIN($F186,INT((TODAY()-$B186)/IF($G186="Diario",1,IF($G186="Semanal",7,IF($G186="Quincenal",15,30)))))))</f>
        <v/>
      </c>
      <c r="O186" s="13">
        <f>IF(OR($D186="",$F186=""),"",IF($L186&lt;=0.5,"Pagado",IF($N186="","",IF($M186&gt;=$N186,"Al día","Atrasado"))))</f>
        <v/>
      </c>
    </row>
    <row r="187">
      <c r="A187" s="8" t="n"/>
      <c r="B187" s="9" t="n"/>
      <c r="C187" s="8" t="n"/>
      <c r="D187" s="10" t="n"/>
      <c r="E187" s="11" t="n"/>
      <c r="F187" s="8" t="n"/>
      <c r="G187" s="8" t="n"/>
      <c r="H187" s="12">
        <f>IF(OR($D187="",$F187=""),"",$D187*$E187*$F187)</f>
        <v/>
      </c>
      <c r="I187" s="12">
        <f>IF(OR($D187="",$F187=""),"",$D187+$H187)</f>
        <v/>
      </c>
      <c r="J187" s="12">
        <f>IF(OR($D187="",$F187=""),"",$I187/$F187)</f>
        <v/>
      </c>
      <c r="K187" s="12">
        <f>IF(OR($D187="",$F187=""),"",SUMIF(Pagos!$B$5:$B$1004,$A187,Pagos!$D$5:$D$1004))</f>
        <v/>
      </c>
      <c r="L187" s="12">
        <f>IF(OR($D187="",$F187=""),"",$I187-$K187)</f>
        <v/>
      </c>
      <c r="M187" s="13">
        <f>IF(OR($D187="",$F187=""),"",MIN($F187,INT($K187/$J187+0.0001)))</f>
        <v/>
      </c>
      <c r="N187" s="13">
        <f>IF(OR(OR($D187="",$F187=""),$B187=""),"",MAX(0,MIN($F187,INT((TODAY()-$B187)/IF($G187="Diario",1,IF($G187="Semanal",7,IF($G187="Quincenal",15,30)))))))</f>
        <v/>
      </c>
      <c r="O187" s="13">
        <f>IF(OR($D187="",$F187=""),"",IF($L187&lt;=0.5,"Pagado",IF($N187="","",IF($M187&gt;=$N187,"Al día","Atrasado"))))</f>
        <v/>
      </c>
    </row>
    <row r="188">
      <c r="A188" s="8" t="n"/>
      <c r="B188" s="9" t="n"/>
      <c r="C188" s="8" t="n"/>
      <c r="D188" s="10" t="n"/>
      <c r="E188" s="11" t="n"/>
      <c r="F188" s="8" t="n"/>
      <c r="G188" s="8" t="n"/>
      <c r="H188" s="12">
        <f>IF(OR($D188="",$F188=""),"",$D188*$E188*$F188)</f>
        <v/>
      </c>
      <c r="I188" s="12">
        <f>IF(OR($D188="",$F188=""),"",$D188+$H188)</f>
        <v/>
      </c>
      <c r="J188" s="12">
        <f>IF(OR($D188="",$F188=""),"",$I188/$F188)</f>
        <v/>
      </c>
      <c r="K188" s="12">
        <f>IF(OR($D188="",$F188=""),"",SUMIF(Pagos!$B$5:$B$1004,$A188,Pagos!$D$5:$D$1004))</f>
        <v/>
      </c>
      <c r="L188" s="12">
        <f>IF(OR($D188="",$F188=""),"",$I188-$K188)</f>
        <v/>
      </c>
      <c r="M188" s="13">
        <f>IF(OR($D188="",$F188=""),"",MIN($F188,INT($K188/$J188+0.0001)))</f>
        <v/>
      </c>
      <c r="N188" s="13">
        <f>IF(OR(OR($D188="",$F188=""),$B188=""),"",MAX(0,MIN($F188,INT((TODAY()-$B188)/IF($G188="Diario",1,IF($G188="Semanal",7,IF($G188="Quincenal",15,30)))))))</f>
        <v/>
      </c>
      <c r="O188" s="13">
        <f>IF(OR($D188="",$F188=""),"",IF($L188&lt;=0.5,"Pagado",IF($N188="","",IF($M188&gt;=$N188,"Al día","Atrasado"))))</f>
        <v/>
      </c>
    </row>
    <row r="189">
      <c r="A189" s="8" t="n"/>
      <c r="B189" s="9" t="n"/>
      <c r="C189" s="8" t="n"/>
      <c r="D189" s="10" t="n"/>
      <c r="E189" s="11" t="n"/>
      <c r="F189" s="8" t="n"/>
      <c r="G189" s="8" t="n"/>
      <c r="H189" s="12">
        <f>IF(OR($D189="",$F189=""),"",$D189*$E189*$F189)</f>
        <v/>
      </c>
      <c r="I189" s="12">
        <f>IF(OR($D189="",$F189=""),"",$D189+$H189)</f>
        <v/>
      </c>
      <c r="J189" s="12">
        <f>IF(OR($D189="",$F189=""),"",$I189/$F189)</f>
        <v/>
      </c>
      <c r="K189" s="12">
        <f>IF(OR($D189="",$F189=""),"",SUMIF(Pagos!$B$5:$B$1004,$A189,Pagos!$D$5:$D$1004))</f>
        <v/>
      </c>
      <c r="L189" s="12">
        <f>IF(OR($D189="",$F189=""),"",$I189-$K189)</f>
        <v/>
      </c>
      <c r="M189" s="13">
        <f>IF(OR($D189="",$F189=""),"",MIN($F189,INT($K189/$J189+0.0001)))</f>
        <v/>
      </c>
      <c r="N189" s="13">
        <f>IF(OR(OR($D189="",$F189=""),$B189=""),"",MAX(0,MIN($F189,INT((TODAY()-$B189)/IF($G189="Diario",1,IF($G189="Semanal",7,IF($G189="Quincenal",15,30)))))))</f>
        <v/>
      </c>
      <c r="O189" s="13">
        <f>IF(OR($D189="",$F189=""),"",IF($L189&lt;=0.5,"Pagado",IF($N189="","",IF($M189&gt;=$N189,"Al día","Atrasado"))))</f>
        <v/>
      </c>
    </row>
    <row r="190">
      <c r="A190" s="8" t="n"/>
      <c r="B190" s="9" t="n"/>
      <c r="C190" s="8" t="n"/>
      <c r="D190" s="10" t="n"/>
      <c r="E190" s="11" t="n"/>
      <c r="F190" s="8" t="n"/>
      <c r="G190" s="8" t="n"/>
      <c r="H190" s="12">
        <f>IF(OR($D190="",$F190=""),"",$D190*$E190*$F190)</f>
        <v/>
      </c>
      <c r="I190" s="12">
        <f>IF(OR($D190="",$F190=""),"",$D190+$H190)</f>
        <v/>
      </c>
      <c r="J190" s="12">
        <f>IF(OR($D190="",$F190=""),"",$I190/$F190)</f>
        <v/>
      </c>
      <c r="K190" s="12">
        <f>IF(OR($D190="",$F190=""),"",SUMIF(Pagos!$B$5:$B$1004,$A190,Pagos!$D$5:$D$1004))</f>
        <v/>
      </c>
      <c r="L190" s="12">
        <f>IF(OR($D190="",$F190=""),"",$I190-$K190)</f>
        <v/>
      </c>
      <c r="M190" s="13">
        <f>IF(OR($D190="",$F190=""),"",MIN($F190,INT($K190/$J190+0.0001)))</f>
        <v/>
      </c>
      <c r="N190" s="13">
        <f>IF(OR(OR($D190="",$F190=""),$B190=""),"",MAX(0,MIN($F190,INT((TODAY()-$B190)/IF($G190="Diario",1,IF($G190="Semanal",7,IF($G190="Quincenal",15,30)))))))</f>
        <v/>
      </c>
      <c r="O190" s="13">
        <f>IF(OR($D190="",$F190=""),"",IF($L190&lt;=0.5,"Pagado",IF($N190="","",IF($M190&gt;=$N190,"Al día","Atrasado"))))</f>
        <v/>
      </c>
    </row>
    <row r="191">
      <c r="A191" s="8" t="n"/>
      <c r="B191" s="9" t="n"/>
      <c r="C191" s="8" t="n"/>
      <c r="D191" s="10" t="n"/>
      <c r="E191" s="11" t="n"/>
      <c r="F191" s="8" t="n"/>
      <c r="G191" s="8" t="n"/>
      <c r="H191" s="12">
        <f>IF(OR($D191="",$F191=""),"",$D191*$E191*$F191)</f>
        <v/>
      </c>
      <c r="I191" s="12">
        <f>IF(OR($D191="",$F191=""),"",$D191+$H191)</f>
        <v/>
      </c>
      <c r="J191" s="12">
        <f>IF(OR($D191="",$F191=""),"",$I191/$F191)</f>
        <v/>
      </c>
      <c r="K191" s="12">
        <f>IF(OR($D191="",$F191=""),"",SUMIF(Pagos!$B$5:$B$1004,$A191,Pagos!$D$5:$D$1004))</f>
        <v/>
      </c>
      <c r="L191" s="12">
        <f>IF(OR($D191="",$F191=""),"",$I191-$K191)</f>
        <v/>
      </c>
      <c r="M191" s="13">
        <f>IF(OR($D191="",$F191=""),"",MIN($F191,INT($K191/$J191+0.0001)))</f>
        <v/>
      </c>
      <c r="N191" s="13">
        <f>IF(OR(OR($D191="",$F191=""),$B191=""),"",MAX(0,MIN($F191,INT((TODAY()-$B191)/IF($G191="Diario",1,IF($G191="Semanal",7,IF($G191="Quincenal",15,30)))))))</f>
        <v/>
      </c>
      <c r="O191" s="13">
        <f>IF(OR($D191="",$F191=""),"",IF($L191&lt;=0.5,"Pagado",IF($N191="","",IF($M191&gt;=$N191,"Al día","Atrasado"))))</f>
        <v/>
      </c>
    </row>
    <row r="192">
      <c r="A192" s="8" t="n"/>
      <c r="B192" s="9" t="n"/>
      <c r="C192" s="8" t="n"/>
      <c r="D192" s="10" t="n"/>
      <c r="E192" s="11" t="n"/>
      <c r="F192" s="8" t="n"/>
      <c r="G192" s="8" t="n"/>
      <c r="H192" s="12">
        <f>IF(OR($D192="",$F192=""),"",$D192*$E192*$F192)</f>
        <v/>
      </c>
      <c r="I192" s="12">
        <f>IF(OR($D192="",$F192=""),"",$D192+$H192)</f>
        <v/>
      </c>
      <c r="J192" s="12">
        <f>IF(OR($D192="",$F192=""),"",$I192/$F192)</f>
        <v/>
      </c>
      <c r="K192" s="12">
        <f>IF(OR($D192="",$F192=""),"",SUMIF(Pagos!$B$5:$B$1004,$A192,Pagos!$D$5:$D$1004))</f>
        <v/>
      </c>
      <c r="L192" s="12">
        <f>IF(OR($D192="",$F192=""),"",$I192-$K192)</f>
        <v/>
      </c>
      <c r="M192" s="13">
        <f>IF(OR($D192="",$F192=""),"",MIN($F192,INT($K192/$J192+0.0001)))</f>
        <v/>
      </c>
      <c r="N192" s="13">
        <f>IF(OR(OR($D192="",$F192=""),$B192=""),"",MAX(0,MIN($F192,INT((TODAY()-$B192)/IF($G192="Diario",1,IF($G192="Semanal",7,IF($G192="Quincenal",15,30)))))))</f>
        <v/>
      </c>
      <c r="O192" s="13">
        <f>IF(OR($D192="",$F192=""),"",IF($L192&lt;=0.5,"Pagado",IF($N192="","",IF($M192&gt;=$N192,"Al día","Atrasado"))))</f>
        <v/>
      </c>
    </row>
    <row r="193">
      <c r="A193" s="8" t="n"/>
      <c r="B193" s="9" t="n"/>
      <c r="C193" s="8" t="n"/>
      <c r="D193" s="10" t="n"/>
      <c r="E193" s="11" t="n"/>
      <c r="F193" s="8" t="n"/>
      <c r="G193" s="8" t="n"/>
      <c r="H193" s="12">
        <f>IF(OR($D193="",$F193=""),"",$D193*$E193*$F193)</f>
        <v/>
      </c>
      <c r="I193" s="12">
        <f>IF(OR($D193="",$F193=""),"",$D193+$H193)</f>
        <v/>
      </c>
      <c r="J193" s="12">
        <f>IF(OR($D193="",$F193=""),"",$I193/$F193)</f>
        <v/>
      </c>
      <c r="K193" s="12">
        <f>IF(OR($D193="",$F193=""),"",SUMIF(Pagos!$B$5:$B$1004,$A193,Pagos!$D$5:$D$1004))</f>
        <v/>
      </c>
      <c r="L193" s="12">
        <f>IF(OR($D193="",$F193=""),"",$I193-$K193)</f>
        <v/>
      </c>
      <c r="M193" s="13">
        <f>IF(OR($D193="",$F193=""),"",MIN($F193,INT($K193/$J193+0.0001)))</f>
        <v/>
      </c>
      <c r="N193" s="13">
        <f>IF(OR(OR($D193="",$F193=""),$B193=""),"",MAX(0,MIN($F193,INT((TODAY()-$B193)/IF($G193="Diario",1,IF($G193="Semanal",7,IF($G193="Quincenal",15,30)))))))</f>
        <v/>
      </c>
      <c r="O193" s="13">
        <f>IF(OR($D193="",$F193=""),"",IF($L193&lt;=0.5,"Pagado",IF($N193="","",IF($M193&gt;=$N193,"Al día","Atrasado"))))</f>
        <v/>
      </c>
    </row>
    <row r="194">
      <c r="A194" s="8" t="n"/>
      <c r="B194" s="9" t="n"/>
      <c r="C194" s="8" t="n"/>
      <c r="D194" s="10" t="n"/>
      <c r="E194" s="11" t="n"/>
      <c r="F194" s="8" t="n"/>
      <c r="G194" s="8" t="n"/>
      <c r="H194" s="12">
        <f>IF(OR($D194="",$F194=""),"",$D194*$E194*$F194)</f>
        <v/>
      </c>
      <c r="I194" s="12">
        <f>IF(OR($D194="",$F194=""),"",$D194+$H194)</f>
        <v/>
      </c>
      <c r="J194" s="12">
        <f>IF(OR($D194="",$F194=""),"",$I194/$F194)</f>
        <v/>
      </c>
      <c r="K194" s="12">
        <f>IF(OR($D194="",$F194=""),"",SUMIF(Pagos!$B$5:$B$1004,$A194,Pagos!$D$5:$D$1004))</f>
        <v/>
      </c>
      <c r="L194" s="12">
        <f>IF(OR($D194="",$F194=""),"",$I194-$K194)</f>
        <v/>
      </c>
      <c r="M194" s="13">
        <f>IF(OR($D194="",$F194=""),"",MIN($F194,INT($K194/$J194+0.0001)))</f>
        <v/>
      </c>
      <c r="N194" s="13">
        <f>IF(OR(OR($D194="",$F194=""),$B194=""),"",MAX(0,MIN($F194,INT((TODAY()-$B194)/IF($G194="Diario",1,IF($G194="Semanal",7,IF($G194="Quincenal",15,30)))))))</f>
        <v/>
      </c>
      <c r="O194" s="13">
        <f>IF(OR($D194="",$F194=""),"",IF($L194&lt;=0.5,"Pagado",IF($N194="","",IF($M194&gt;=$N194,"Al día","Atrasado"))))</f>
        <v/>
      </c>
    </row>
    <row r="195">
      <c r="A195" s="8" t="n"/>
      <c r="B195" s="9" t="n"/>
      <c r="C195" s="8" t="n"/>
      <c r="D195" s="10" t="n"/>
      <c r="E195" s="11" t="n"/>
      <c r="F195" s="8" t="n"/>
      <c r="G195" s="8" t="n"/>
      <c r="H195" s="12">
        <f>IF(OR($D195="",$F195=""),"",$D195*$E195*$F195)</f>
        <v/>
      </c>
      <c r="I195" s="12">
        <f>IF(OR($D195="",$F195=""),"",$D195+$H195)</f>
        <v/>
      </c>
      <c r="J195" s="12">
        <f>IF(OR($D195="",$F195=""),"",$I195/$F195)</f>
        <v/>
      </c>
      <c r="K195" s="12">
        <f>IF(OR($D195="",$F195=""),"",SUMIF(Pagos!$B$5:$B$1004,$A195,Pagos!$D$5:$D$1004))</f>
        <v/>
      </c>
      <c r="L195" s="12">
        <f>IF(OR($D195="",$F195=""),"",$I195-$K195)</f>
        <v/>
      </c>
      <c r="M195" s="13">
        <f>IF(OR($D195="",$F195=""),"",MIN($F195,INT($K195/$J195+0.0001)))</f>
        <v/>
      </c>
      <c r="N195" s="13">
        <f>IF(OR(OR($D195="",$F195=""),$B195=""),"",MAX(0,MIN($F195,INT((TODAY()-$B195)/IF($G195="Diario",1,IF($G195="Semanal",7,IF($G195="Quincenal",15,30)))))))</f>
        <v/>
      </c>
      <c r="O195" s="13">
        <f>IF(OR($D195="",$F195=""),"",IF($L195&lt;=0.5,"Pagado",IF($N195="","",IF($M195&gt;=$N195,"Al día","Atrasado"))))</f>
        <v/>
      </c>
    </row>
    <row r="196">
      <c r="A196" s="8" t="n"/>
      <c r="B196" s="9" t="n"/>
      <c r="C196" s="8" t="n"/>
      <c r="D196" s="10" t="n"/>
      <c r="E196" s="11" t="n"/>
      <c r="F196" s="8" t="n"/>
      <c r="G196" s="8" t="n"/>
      <c r="H196" s="12">
        <f>IF(OR($D196="",$F196=""),"",$D196*$E196*$F196)</f>
        <v/>
      </c>
      <c r="I196" s="12">
        <f>IF(OR($D196="",$F196=""),"",$D196+$H196)</f>
        <v/>
      </c>
      <c r="J196" s="12">
        <f>IF(OR($D196="",$F196=""),"",$I196/$F196)</f>
        <v/>
      </c>
      <c r="K196" s="12">
        <f>IF(OR($D196="",$F196=""),"",SUMIF(Pagos!$B$5:$B$1004,$A196,Pagos!$D$5:$D$1004))</f>
        <v/>
      </c>
      <c r="L196" s="12">
        <f>IF(OR($D196="",$F196=""),"",$I196-$K196)</f>
        <v/>
      </c>
      <c r="M196" s="13">
        <f>IF(OR($D196="",$F196=""),"",MIN($F196,INT($K196/$J196+0.0001)))</f>
        <v/>
      </c>
      <c r="N196" s="13">
        <f>IF(OR(OR($D196="",$F196=""),$B196=""),"",MAX(0,MIN($F196,INT((TODAY()-$B196)/IF($G196="Diario",1,IF($G196="Semanal",7,IF($G196="Quincenal",15,30)))))))</f>
        <v/>
      </c>
      <c r="O196" s="13">
        <f>IF(OR($D196="",$F196=""),"",IF($L196&lt;=0.5,"Pagado",IF($N196="","",IF($M196&gt;=$N196,"Al día","Atrasado"))))</f>
        <v/>
      </c>
    </row>
    <row r="197">
      <c r="A197" s="8" t="n"/>
      <c r="B197" s="9" t="n"/>
      <c r="C197" s="8" t="n"/>
      <c r="D197" s="10" t="n"/>
      <c r="E197" s="11" t="n"/>
      <c r="F197" s="8" t="n"/>
      <c r="G197" s="8" t="n"/>
      <c r="H197" s="12">
        <f>IF(OR($D197="",$F197=""),"",$D197*$E197*$F197)</f>
        <v/>
      </c>
      <c r="I197" s="12">
        <f>IF(OR($D197="",$F197=""),"",$D197+$H197)</f>
        <v/>
      </c>
      <c r="J197" s="12">
        <f>IF(OR($D197="",$F197=""),"",$I197/$F197)</f>
        <v/>
      </c>
      <c r="K197" s="12">
        <f>IF(OR($D197="",$F197=""),"",SUMIF(Pagos!$B$5:$B$1004,$A197,Pagos!$D$5:$D$1004))</f>
        <v/>
      </c>
      <c r="L197" s="12">
        <f>IF(OR($D197="",$F197=""),"",$I197-$K197)</f>
        <v/>
      </c>
      <c r="M197" s="13">
        <f>IF(OR($D197="",$F197=""),"",MIN($F197,INT($K197/$J197+0.0001)))</f>
        <v/>
      </c>
      <c r="N197" s="13">
        <f>IF(OR(OR($D197="",$F197=""),$B197=""),"",MAX(0,MIN($F197,INT((TODAY()-$B197)/IF($G197="Diario",1,IF($G197="Semanal",7,IF($G197="Quincenal",15,30)))))))</f>
        <v/>
      </c>
      <c r="O197" s="13">
        <f>IF(OR($D197="",$F197=""),"",IF($L197&lt;=0.5,"Pagado",IF($N197="","",IF($M197&gt;=$N197,"Al día","Atrasado"))))</f>
        <v/>
      </c>
    </row>
    <row r="198">
      <c r="A198" s="8" t="n"/>
      <c r="B198" s="9" t="n"/>
      <c r="C198" s="8" t="n"/>
      <c r="D198" s="10" t="n"/>
      <c r="E198" s="11" t="n"/>
      <c r="F198" s="8" t="n"/>
      <c r="G198" s="8" t="n"/>
      <c r="H198" s="12">
        <f>IF(OR($D198="",$F198=""),"",$D198*$E198*$F198)</f>
        <v/>
      </c>
      <c r="I198" s="12">
        <f>IF(OR($D198="",$F198=""),"",$D198+$H198)</f>
        <v/>
      </c>
      <c r="J198" s="12">
        <f>IF(OR($D198="",$F198=""),"",$I198/$F198)</f>
        <v/>
      </c>
      <c r="K198" s="12">
        <f>IF(OR($D198="",$F198=""),"",SUMIF(Pagos!$B$5:$B$1004,$A198,Pagos!$D$5:$D$1004))</f>
        <v/>
      </c>
      <c r="L198" s="12">
        <f>IF(OR($D198="",$F198=""),"",$I198-$K198)</f>
        <v/>
      </c>
      <c r="M198" s="13">
        <f>IF(OR($D198="",$F198=""),"",MIN($F198,INT($K198/$J198+0.0001)))</f>
        <v/>
      </c>
      <c r="N198" s="13">
        <f>IF(OR(OR($D198="",$F198=""),$B198=""),"",MAX(0,MIN($F198,INT((TODAY()-$B198)/IF($G198="Diario",1,IF($G198="Semanal",7,IF($G198="Quincenal",15,30)))))))</f>
        <v/>
      </c>
      <c r="O198" s="13">
        <f>IF(OR($D198="",$F198=""),"",IF($L198&lt;=0.5,"Pagado",IF($N198="","",IF($M198&gt;=$N198,"Al día","Atrasado"))))</f>
        <v/>
      </c>
    </row>
    <row r="199">
      <c r="A199" s="8" t="n"/>
      <c r="B199" s="9" t="n"/>
      <c r="C199" s="8" t="n"/>
      <c r="D199" s="10" t="n"/>
      <c r="E199" s="11" t="n"/>
      <c r="F199" s="8" t="n"/>
      <c r="G199" s="8" t="n"/>
      <c r="H199" s="12">
        <f>IF(OR($D199="",$F199=""),"",$D199*$E199*$F199)</f>
        <v/>
      </c>
      <c r="I199" s="12">
        <f>IF(OR($D199="",$F199=""),"",$D199+$H199)</f>
        <v/>
      </c>
      <c r="J199" s="12">
        <f>IF(OR($D199="",$F199=""),"",$I199/$F199)</f>
        <v/>
      </c>
      <c r="K199" s="12">
        <f>IF(OR($D199="",$F199=""),"",SUMIF(Pagos!$B$5:$B$1004,$A199,Pagos!$D$5:$D$1004))</f>
        <v/>
      </c>
      <c r="L199" s="12">
        <f>IF(OR($D199="",$F199=""),"",$I199-$K199)</f>
        <v/>
      </c>
      <c r="M199" s="13">
        <f>IF(OR($D199="",$F199=""),"",MIN($F199,INT($K199/$J199+0.0001)))</f>
        <v/>
      </c>
      <c r="N199" s="13">
        <f>IF(OR(OR($D199="",$F199=""),$B199=""),"",MAX(0,MIN($F199,INT((TODAY()-$B199)/IF($G199="Diario",1,IF($G199="Semanal",7,IF($G199="Quincenal",15,30)))))))</f>
        <v/>
      </c>
      <c r="O199" s="13">
        <f>IF(OR($D199="",$F199=""),"",IF($L199&lt;=0.5,"Pagado",IF($N199="","",IF($M199&gt;=$N199,"Al día","Atrasado"))))</f>
        <v/>
      </c>
    </row>
    <row r="200">
      <c r="A200" s="8" t="n"/>
      <c r="B200" s="9" t="n"/>
      <c r="C200" s="8" t="n"/>
      <c r="D200" s="10" t="n"/>
      <c r="E200" s="11" t="n"/>
      <c r="F200" s="8" t="n"/>
      <c r="G200" s="8" t="n"/>
      <c r="H200" s="12">
        <f>IF(OR($D200="",$F200=""),"",$D200*$E200*$F200)</f>
        <v/>
      </c>
      <c r="I200" s="12">
        <f>IF(OR($D200="",$F200=""),"",$D200+$H200)</f>
        <v/>
      </c>
      <c r="J200" s="12">
        <f>IF(OR($D200="",$F200=""),"",$I200/$F200)</f>
        <v/>
      </c>
      <c r="K200" s="12">
        <f>IF(OR($D200="",$F200=""),"",SUMIF(Pagos!$B$5:$B$1004,$A200,Pagos!$D$5:$D$1004))</f>
        <v/>
      </c>
      <c r="L200" s="12">
        <f>IF(OR($D200="",$F200=""),"",$I200-$K200)</f>
        <v/>
      </c>
      <c r="M200" s="13">
        <f>IF(OR($D200="",$F200=""),"",MIN($F200,INT($K200/$J200+0.0001)))</f>
        <v/>
      </c>
      <c r="N200" s="13">
        <f>IF(OR(OR($D200="",$F200=""),$B200=""),"",MAX(0,MIN($F200,INT((TODAY()-$B200)/IF($G200="Diario",1,IF($G200="Semanal",7,IF($G200="Quincenal",15,30)))))))</f>
        <v/>
      </c>
      <c r="O200" s="13">
        <f>IF(OR($D200="",$F200=""),"",IF($L200&lt;=0.5,"Pagado",IF($N200="","",IF($M200&gt;=$N200,"Al día","Atrasado"))))</f>
        <v/>
      </c>
    </row>
    <row r="201">
      <c r="A201" s="8" t="n"/>
      <c r="B201" s="9" t="n"/>
      <c r="C201" s="8" t="n"/>
      <c r="D201" s="10" t="n"/>
      <c r="E201" s="11" t="n"/>
      <c r="F201" s="8" t="n"/>
      <c r="G201" s="8" t="n"/>
      <c r="H201" s="12">
        <f>IF(OR($D201="",$F201=""),"",$D201*$E201*$F201)</f>
        <v/>
      </c>
      <c r="I201" s="12">
        <f>IF(OR($D201="",$F201=""),"",$D201+$H201)</f>
        <v/>
      </c>
      <c r="J201" s="12">
        <f>IF(OR($D201="",$F201=""),"",$I201/$F201)</f>
        <v/>
      </c>
      <c r="K201" s="12">
        <f>IF(OR($D201="",$F201=""),"",SUMIF(Pagos!$B$5:$B$1004,$A201,Pagos!$D$5:$D$1004))</f>
        <v/>
      </c>
      <c r="L201" s="12">
        <f>IF(OR($D201="",$F201=""),"",$I201-$K201)</f>
        <v/>
      </c>
      <c r="M201" s="13">
        <f>IF(OR($D201="",$F201=""),"",MIN($F201,INT($K201/$J201+0.0001)))</f>
        <v/>
      </c>
      <c r="N201" s="13">
        <f>IF(OR(OR($D201="",$F201=""),$B201=""),"",MAX(0,MIN($F201,INT((TODAY()-$B201)/IF($G201="Diario",1,IF($G201="Semanal",7,IF($G201="Quincenal",15,30)))))))</f>
        <v/>
      </c>
      <c r="O201" s="13">
        <f>IF(OR($D201="",$F201=""),"",IF($L201&lt;=0.5,"Pagado",IF($N201="","",IF($M201&gt;=$N201,"Al día","Atrasado"))))</f>
        <v/>
      </c>
    </row>
    <row r="202">
      <c r="A202" s="8" t="n"/>
      <c r="B202" s="9" t="n"/>
      <c r="C202" s="8" t="n"/>
      <c r="D202" s="10" t="n"/>
      <c r="E202" s="11" t="n"/>
      <c r="F202" s="8" t="n"/>
      <c r="G202" s="8" t="n"/>
      <c r="H202" s="12">
        <f>IF(OR($D202="",$F202=""),"",$D202*$E202*$F202)</f>
        <v/>
      </c>
      <c r="I202" s="12">
        <f>IF(OR($D202="",$F202=""),"",$D202+$H202)</f>
        <v/>
      </c>
      <c r="J202" s="12">
        <f>IF(OR($D202="",$F202=""),"",$I202/$F202)</f>
        <v/>
      </c>
      <c r="K202" s="12">
        <f>IF(OR($D202="",$F202=""),"",SUMIF(Pagos!$B$5:$B$1004,$A202,Pagos!$D$5:$D$1004))</f>
        <v/>
      </c>
      <c r="L202" s="12">
        <f>IF(OR($D202="",$F202=""),"",$I202-$K202)</f>
        <v/>
      </c>
      <c r="M202" s="13">
        <f>IF(OR($D202="",$F202=""),"",MIN($F202,INT($K202/$J202+0.0001)))</f>
        <v/>
      </c>
      <c r="N202" s="13">
        <f>IF(OR(OR($D202="",$F202=""),$B202=""),"",MAX(0,MIN($F202,INT((TODAY()-$B202)/IF($G202="Diario",1,IF($G202="Semanal",7,IF($G202="Quincenal",15,30)))))))</f>
        <v/>
      </c>
      <c r="O202" s="13">
        <f>IF(OR($D202="",$F202=""),"",IF($L202&lt;=0.5,"Pagado",IF($N202="","",IF($M202&gt;=$N202,"Al día","Atrasado"))))</f>
        <v/>
      </c>
    </row>
    <row r="203">
      <c r="A203" s="8" t="n"/>
      <c r="B203" s="9" t="n"/>
      <c r="C203" s="8" t="n"/>
      <c r="D203" s="10" t="n"/>
      <c r="E203" s="11" t="n"/>
      <c r="F203" s="8" t="n"/>
      <c r="G203" s="8" t="n"/>
      <c r="H203" s="12">
        <f>IF(OR($D203="",$F203=""),"",$D203*$E203*$F203)</f>
        <v/>
      </c>
      <c r="I203" s="12">
        <f>IF(OR($D203="",$F203=""),"",$D203+$H203)</f>
        <v/>
      </c>
      <c r="J203" s="12">
        <f>IF(OR($D203="",$F203=""),"",$I203/$F203)</f>
        <v/>
      </c>
      <c r="K203" s="12">
        <f>IF(OR($D203="",$F203=""),"",SUMIF(Pagos!$B$5:$B$1004,$A203,Pagos!$D$5:$D$1004))</f>
        <v/>
      </c>
      <c r="L203" s="12">
        <f>IF(OR($D203="",$F203=""),"",$I203-$K203)</f>
        <v/>
      </c>
      <c r="M203" s="13">
        <f>IF(OR($D203="",$F203=""),"",MIN($F203,INT($K203/$J203+0.0001)))</f>
        <v/>
      </c>
      <c r="N203" s="13">
        <f>IF(OR(OR($D203="",$F203=""),$B203=""),"",MAX(0,MIN($F203,INT((TODAY()-$B203)/IF($G203="Diario",1,IF($G203="Semanal",7,IF($G203="Quincenal",15,30)))))))</f>
        <v/>
      </c>
      <c r="O203" s="13">
        <f>IF(OR($D203="",$F203=""),"",IF($L203&lt;=0.5,"Pagado",IF($N203="","",IF($M203&gt;=$N203,"Al día","Atrasado"))))</f>
        <v/>
      </c>
    </row>
    <row r="204">
      <c r="A204" s="8" t="n"/>
      <c r="B204" s="9" t="n"/>
      <c r="C204" s="8" t="n"/>
      <c r="D204" s="10" t="n"/>
      <c r="E204" s="11" t="n"/>
      <c r="F204" s="8" t="n"/>
      <c r="G204" s="8" t="n"/>
      <c r="H204" s="12">
        <f>IF(OR($D204="",$F204=""),"",$D204*$E204*$F204)</f>
        <v/>
      </c>
      <c r="I204" s="12">
        <f>IF(OR($D204="",$F204=""),"",$D204+$H204)</f>
        <v/>
      </c>
      <c r="J204" s="12">
        <f>IF(OR($D204="",$F204=""),"",$I204/$F204)</f>
        <v/>
      </c>
      <c r="K204" s="12">
        <f>IF(OR($D204="",$F204=""),"",SUMIF(Pagos!$B$5:$B$1004,$A204,Pagos!$D$5:$D$1004))</f>
        <v/>
      </c>
      <c r="L204" s="12">
        <f>IF(OR($D204="",$F204=""),"",$I204-$K204)</f>
        <v/>
      </c>
      <c r="M204" s="13">
        <f>IF(OR($D204="",$F204=""),"",MIN($F204,INT($K204/$J204+0.0001)))</f>
        <v/>
      </c>
      <c r="N204" s="13">
        <f>IF(OR(OR($D204="",$F204=""),$B204=""),"",MAX(0,MIN($F204,INT((TODAY()-$B204)/IF($G204="Diario",1,IF($G204="Semanal",7,IF($G204="Quincenal",15,30)))))))</f>
        <v/>
      </c>
      <c r="O204" s="13">
        <f>IF(OR($D204="",$F204=""),"",IF($L204&lt;=0.5,"Pagado",IF($N204="","",IF($M204&gt;=$N204,"Al día","Atrasado"))))</f>
        <v/>
      </c>
    </row>
  </sheetData>
  <conditionalFormatting sqref="O5:O204">
    <cfRule type="cellIs" priority="1" operator="equal" dxfId="0">
      <formula>"Atrasado"</formula>
    </cfRule>
    <cfRule type="cellIs" priority="2" operator="equal" dxfId="1">
      <formula>"Al día"</formula>
    </cfRule>
    <cfRule type="cellIs" priority="3" operator="equal" dxfId="2">
      <formula>"Pagado"</formula>
    </cfRule>
  </conditionalFormatting>
  <dataValidations count="1">
    <dataValidation sqref="G5:G204" showDropDown="0" showInputMessage="0" showErrorMessage="0" allowBlank="1" errorTitle="Modalidad" error="Elige Diario, Semanal, Quincenal o Mensual" type="list">
      <formula1>"Diario,Semanal,Quincenal,Mensual"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16" customWidth="1" min="4" max="4"/>
    <col width="16" customWidth="1" min="5" max="5"/>
    <col width="34" customWidth="1" min="6" max="6"/>
  </cols>
  <sheetData>
    <row r="1" ht="28" customHeight="1">
      <c r="A1" s="1" t="inlineStr">
        <is>
          <t>Pagos</t>
        </is>
      </c>
    </row>
    <row r="2">
      <c r="A2" s="2" t="inlineStr">
        <is>
          <t>Un renglón por cada pago recibido. El nombre del cliente aparece solo.</t>
        </is>
      </c>
    </row>
    <row r="4" ht="32" customHeight="1">
      <c r="A4" s="6" t="inlineStr">
        <is>
          <t>Fecha</t>
        </is>
      </c>
      <c r="B4" s="6" t="inlineStr">
        <is>
          <t>N.º préstamo</t>
        </is>
      </c>
      <c r="C4" s="7" t="inlineStr">
        <is>
          <t>Cliente</t>
        </is>
      </c>
      <c r="D4" s="6" t="inlineStr">
        <is>
          <t>Valor pagado</t>
        </is>
      </c>
      <c r="E4" s="6" t="inlineStr">
        <is>
          <t>Forma de pago</t>
        </is>
      </c>
      <c r="F4" s="6" t="inlineStr">
        <is>
          <t>Nota</t>
        </is>
      </c>
    </row>
    <row r="5">
      <c r="A5" s="14" t="n">
        <v>46259</v>
      </c>
      <c r="B5" t="n">
        <v>1</v>
      </c>
      <c r="C5" s="15">
        <f>IF($B5="","",IFERROR(INDEX(Prestamos!$C$5:$C$204,MATCH($B5,Prestamos!$A$5:$A$204,0)),"No existe"))</f>
        <v/>
      </c>
      <c r="D5" s="16" t="n">
        <v>350000</v>
      </c>
      <c r="E5" t="inlineStr">
        <is>
          <t>Efectivo</t>
        </is>
      </c>
      <c r="F5" t="inlineStr">
        <is>
          <t>Cuota 1</t>
        </is>
      </c>
    </row>
    <row r="6">
      <c r="A6" s="14" t="n">
        <v>46289</v>
      </c>
      <c r="B6" t="n">
        <v>1</v>
      </c>
      <c r="C6" s="15">
        <f>IF($B6="","",IFERROR(INDEX(Prestamos!$C$5:$C$204,MATCH($B6,Prestamos!$A$5:$A$204,0)),"No existe"))</f>
        <v/>
      </c>
      <c r="D6" s="16" t="n">
        <v>350000</v>
      </c>
      <c r="E6" t="inlineStr">
        <is>
          <t>Transferencia</t>
        </is>
      </c>
      <c r="F6" t="inlineStr">
        <is>
          <t>Cuota 2</t>
        </is>
      </c>
    </row>
    <row r="7">
      <c r="A7" s="14" t="n">
        <v>46281</v>
      </c>
      <c r="B7" t="n">
        <v>2</v>
      </c>
      <c r="C7" s="15">
        <f>IF($B7="","",IFERROR(INDEX(Prestamos!$C$5:$C$204,MATCH($B7,Prestamos!$A$5:$A$204,0)),"No existe"))</f>
        <v/>
      </c>
      <c r="D7" s="16" t="n">
        <v>87500</v>
      </c>
      <c r="E7" t="inlineStr">
        <is>
          <t>Efectivo</t>
        </is>
      </c>
      <c r="F7" t="inlineStr">
        <is>
          <t>Cuota 1</t>
        </is>
      </c>
    </row>
    <row r="8">
      <c r="A8" s="14" t="n">
        <v>46288</v>
      </c>
      <c r="B8" t="n">
        <v>2</v>
      </c>
      <c r="C8" s="15">
        <f>IF($B8="","",IFERROR(INDEX(Prestamos!$C$5:$C$204,MATCH($B8,Prestamos!$A$5:$A$204,0)),"No existe"))</f>
        <v/>
      </c>
      <c r="D8" s="16" t="n">
        <v>87500</v>
      </c>
      <c r="E8" t="inlineStr">
        <is>
          <t>Efectivo</t>
        </is>
      </c>
      <c r="F8" t="inlineStr">
        <is>
          <t>Cuota 2</t>
        </is>
      </c>
    </row>
    <row r="9">
      <c r="A9" s="14" t="n">
        <v>46295</v>
      </c>
      <c r="B9" t="n">
        <v>2</v>
      </c>
      <c r="C9" s="15">
        <f>IF($B9="","",IFERROR(INDEX(Prestamos!$C$5:$C$204,MATCH($B9,Prestamos!$A$5:$A$204,0)),"No existe"))</f>
        <v/>
      </c>
      <c r="D9" s="16" t="n">
        <v>87500</v>
      </c>
      <c r="E9" t="inlineStr">
        <is>
          <t>Efectivo</t>
        </is>
      </c>
      <c r="F9" t="inlineStr">
        <is>
          <t>Cuota 3</t>
        </is>
      </c>
    </row>
    <row r="10">
      <c r="A10" s="14" t="n">
        <v>46299</v>
      </c>
      <c r="B10" t="n">
        <v>3</v>
      </c>
      <c r="C10" s="15">
        <f>IF($B10="","",IFERROR(INDEX(Prestamos!$C$5:$C$204,MATCH($B10,Prestamos!$A$5:$A$204,0)),"No existe"))</f>
        <v/>
      </c>
      <c r="D10" s="16" t="n">
        <v>108500</v>
      </c>
      <c r="E10" t="inlineStr">
        <is>
          <t>Efectivo</t>
        </is>
      </c>
      <c r="F10" t="inlineStr">
        <is>
          <t>Cuotas 1 a 7</t>
        </is>
      </c>
    </row>
    <row r="11">
      <c r="A11" s="14" t="n"/>
      <c r="C11" s="15">
        <f>IF($B11="","",IFERROR(INDEX(Prestamos!$C$5:$C$204,MATCH($B11,Prestamos!$A$5:$A$204,0)),"No existe"))</f>
        <v/>
      </c>
      <c r="D11" s="16" t="n"/>
    </row>
    <row r="12">
      <c r="A12" s="14" t="n"/>
      <c r="C12" s="15">
        <f>IF($B12="","",IFERROR(INDEX(Prestamos!$C$5:$C$204,MATCH($B12,Prestamos!$A$5:$A$204,0)),"No existe"))</f>
        <v/>
      </c>
      <c r="D12" s="16" t="n"/>
    </row>
    <row r="13">
      <c r="A13" s="14" t="n"/>
      <c r="C13" s="15">
        <f>IF($B13="","",IFERROR(INDEX(Prestamos!$C$5:$C$204,MATCH($B13,Prestamos!$A$5:$A$204,0)),"No existe"))</f>
        <v/>
      </c>
      <c r="D13" s="16" t="n"/>
    </row>
    <row r="14">
      <c r="A14" s="14" t="n"/>
      <c r="C14" s="15">
        <f>IF($B14="","",IFERROR(INDEX(Prestamos!$C$5:$C$204,MATCH($B14,Prestamos!$A$5:$A$204,0)),"No existe"))</f>
        <v/>
      </c>
      <c r="D14" s="16" t="n"/>
    </row>
    <row r="15">
      <c r="A15" s="14" t="n"/>
      <c r="C15" s="15">
        <f>IF($B15="","",IFERROR(INDEX(Prestamos!$C$5:$C$204,MATCH($B15,Prestamos!$A$5:$A$204,0)),"No existe"))</f>
        <v/>
      </c>
      <c r="D15" s="16" t="n"/>
    </row>
    <row r="16">
      <c r="A16" s="14" t="n"/>
      <c r="C16" s="15">
        <f>IF($B16="","",IFERROR(INDEX(Prestamos!$C$5:$C$204,MATCH($B16,Prestamos!$A$5:$A$204,0)),"No existe"))</f>
        <v/>
      </c>
      <c r="D16" s="16" t="n"/>
    </row>
    <row r="17">
      <c r="A17" s="14" t="n"/>
      <c r="C17" s="15">
        <f>IF($B17="","",IFERROR(INDEX(Prestamos!$C$5:$C$204,MATCH($B17,Prestamos!$A$5:$A$204,0)),"No existe"))</f>
        <v/>
      </c>
      <c r="D17" s="16" t="n"/>
    </row>
    <row r="18">
      <c r="A18" s="14" t="n"/>
      <c r="C18" s="15">
        <f>IF($B18="","",IFERROR(INDEX(Prestamos!$C$5:$C$204,MATCH($B18,Prestamos!$A$5:$A$204,0)),"No existe"))</f>
        <v/>
      </c>
      <c r="D18" s="16" t="n"/>
    </row>
    <row r="19">
      <c r="A19" s="14" t="n"/>
      <c r="C19" s="15">
        <f>IF($B19="","",IFERROR(INDEX(Prestamos!$C$5:$C$204,MATCH($B19,Prestamos!$A$5:$A$204,0)),"No existe"))</f>
        <v/>
      </c>
      <c r="D19" s="16" t="n"/>
    </row>
    <row r="20">
      <c r="A20" s="14" t="n"/>
      <c r="C20" s="15">
        <f>IF($B20="","",IFERROR(INDEX(Prestamos!$C$5:$C$204,MATCH($B20,Prestamos!$A$5:$A$204,0)),"No existe"))</f>
        <v/>
      </c>
      <c r="D20" s="16" t="n"/>
    </row>
    <row r="21">
      <c r="A21" s="14" t="n"/>
      <c r="C21" s="15">
        <f>IF($B21="","",IFERROR(INDEX(Prestamos!$C$5:$C$204,MATCH($B21,Prestamos!$A$5:$A$204,0)),"No existe"))</f>
        <v/>
      </c>
      <c r="D21" s="16" t="n"/>
    </row>
    <row r="22">
      <c r="A22" s="14" t="n"/>
      <c r="C22" s="15">
        <f>IF($B22="","",IFERROR(INDEX(Prestamos!$C$5:$C$204,MATCH($B22,Prestamos!$A$5:$A$204,0)),"No existe"))</f>
        <v/>
      </c>
      <c r="D22" s="16" t="n"/>
    </row>
    <row r="23">
      <c r="A23" s="14" t="n"/>
      <c r="C23" s="15">
        <f>IF($B23="","",IFERROR(INDEX(Prestamos!$C$5:$C$204,MATCH($B23,Prestamos!$A$5:$A$204,0)),"No existe"))</f>
        <v/>
      </c>
      <c r="D23" s="16" t="n"/>
    </row>
    <row r="24">
      <c r="A24" s="14" t="n"/>
      <c r="C24" s="15">
        <f>IF($B24="","",IFERROR(INDEX(Prestamos!$C$5:$C$204,MATCH($B24,Prestamos!$A$5:$A$204,0)),"No existe"))</f>
        <v/>
      </c>
      <c r="D24" s="16" t="n"/>
    </row>
    <row r="25">
      <c r="A25" s="14" t="n"/>
      <c r="C25" s="15">
        <f>IF($B25="","",IFERROR(INDEX(Prestamos!$C$5:$C$204,MATCH($B25,Prestamos!$A$5:$A$204,0)),"No existe"))</f>
        <v/>
      </c>
      <c r="D25" s="16" t="n"/>
    </row>
    <row r="26">
      <c r="A26" s="14" t="n"/>
      <c r="C26" s="15">
        <f>IF($B26="","",IFERROR(INDEX(Prestamos!$C$5:$C$204,MATCH($B26,Prestamos!$A$5:$A$204,0)),"No existe"))</f>
        <v/>
      </c>
      <c r="D26" s="16" t="n"/>
    </row>
    <row r="27">
      <c r="A27" s="14" t="n"/>
      <c r="C27" s="15">
        <f>IF($B27="","",IFERROR(INDEX(Prestamos!$C$5:$C$204,MATCH($B27,Prestamos!$A$5:$A$204,0)),"No existe"))</f>
        <v/>
      </c>
      <c r="D27" s="16" t="n"/>
    </row>
    <row r="28">
      <c r="A28" s="14" t="n"/>
      <c r="C28" s="15">
        <f>IF($B28="","",IFERROR(INDEX(Prestamos!$C$5:$C$204,MATCH($B28,Prestamos!$A$5:$A$204,0)),"No existe"))</f>
        <v/>
      </c>
      <c r="D28" s="16" t="n"/>
    </row>
    <row r="29">
      <c r="A29" s="14" t="n"/>
      <c r="C29" s="15">
        <f>IF($B29="","",IFERROR(INDEX(Prestamos!$C$5:$C$204,MATCH($B29,Prestamos!$A$5:$A$204,0)),"No existe"))</f>
        <v/>
      </c>
      <c r="D29" s="16" t="n"/>
    </row>
    <row r="30">
      <c r="A30" s="14" t="n"/>
      <c r="C30" s="15">
        <f>IF($B30="","",IFERROR(INDEX(Prestamos!$C$5:$C$204,MATCH($B30,Prestamos!$A$5:$A$204,0)),"No existe"))</f>
        <v/>
      </c>
      <c r="D30" s="16" t="n"/>
    </row>
    <row r="31">
      <c r="A31" s="14" t="n"/>
      <c r="C31" s="15">
        <f>IF($B31="","",IFERROR(INDEX(Prestamos!$C$5:$C$204,MATCH($B31,Prestamos!$A$5:$A$204,0)),"No existe"))</f>
        <v/>
      </c>
      <c r="D31" s="16" t="n"/>
    </row>
    <row r="32">
      <c r="A32" s="14" t="n"/>
      <c r="C32" s="15">
        <f>IF($B32="","",IFERROR(INDEX(Prestamos!$C$5:$C$204,MATCH($B32,Prestamos!$A$5:$A$204,0)),"No existe"))</f>
        <v/>
      </c>
      <c r="D32" s="16" t="n"/>
    </row>
    <row r="33">
      <c r="A33" s="14" t="n"/>
      <c r="C33" s="15">
        <f>IF($B33="","",IFERROR(INDEX(Prestamos!$C$5:$C$204,MATCH($B33,Prestamos!$A$5:$A$204,0)),"No existe"))</f>
        <v/>
      </c>
      <c r="D33" s="16" t="n"/>
    </row>
    <row r="34">
      <c r="A34" s="14" t="n"/>
      <c r="C34" s="15">
        <f>IF($B34="","",IFERROR(INDEX(Prestamos!$C$5:$C$204,MATCH($B34,Prestamos!$A$5:$A$204,0)),"No existe"))</f>
        <v/>
      </c>
      <c r="D34" s="16" t="n"/>
    </row>
    <row r="35">
      <c r="A35" s="14" t="n"/>
      <c r="C35" s="15">
        <f>IF($B35="","",IFERROR(INDEX(Prestamos!$C$5:$C$204,MATCH($B35,Prestamos!$A$5:$A$204,0)),"No existe"))</f>
        <v/>
      </c>
      <c r="D35" s="16" t="n"/>
    </row>
    <row r="36">
      <c r="A36" s="14" t="n"/>
      <c r="C36" s="15">
        <f>IF($B36="","",IFERROR(INDEX(Prestamos!$C$5:$C$204,MATCH($B36,Prestamos!$A$5:$A$204,0)),"No existe"))</f>
        <v/>
      </c>
      <c r="D36" s="16" t="n"/>
    </row>
    <row r="37">
      <c r="A37" s="14" t="n"/>
      <c r="C37" s="15">
        <f>IF($B37="","",IFERROR(INDEX(Prestamos!$C$5:$C$204,MATCH($B37,Prestamos!$A$5:$A$204,0)),"No existe"))</f>
        <v/>
      </c>
      <c r="D37" s="16" t="n"/>
    </row>
    <row r="38">
      <c r="A38" s="14" t="n"/>
      <c r="C38" s="15">
        <f>IF($B38="","",IFERROR(INDEX(Prestamos!$C$5:$C$204,MATCH($B38,Prestamos!$A$5:$A$204,0)),"No existe"))</f>
        <v/>
      </c>
      <c r="D38" s="16" t="n"/>
    </row>
    <row r="39">
      <c r="A39" s="14" t="n"/>
      <c r="C39" s="15">
        <f>IF($B39="","",IFERROR(INDEX(Prestamos!$C$5:$C$204,MATCH($B39,Prestamos!$A$5:$A$204,0)),"No existe"))</f>
        <v/>
      </c>
      <c r="D39" s="16" t="n"/>
    </row>
    <row r="40">
      <c r="A40" s="14" t="n"/>
      <c r="C40" s="15">
        <f>IF($B40="","",IFERROR(INDEX(Prestamos!$C$5:$C$204,MATCH($B40,Prestamos!$A$5:$A$204,0)),"No existe"))</f>
        <v/>
      </c>
      <c r="D40" s="16" t="n"/>
    </row>
    <row r="41">
      <c r="A41" s="14" t="n"/>
      <c r="C41" s="15">
        <f>IF($B41="","",IFERROR(INDEX(Prestamos!$C$5:$C$204,MATCH($B41,Prestamos!$A$5:$A$204,0)),"No existe"))</f>
        <v/>
      </c>
      <c r="D41" s="16" t="n"/>
    </row>
    <row r="42">
      <c r="A42" s="14" t="n"/>
      <c r="C42" s="15">
        <f>IF($B42="","",IFERROR(INDEX(Prestamos!$C$5:$C$204,MATCH($B42,Prestamos!$A$5:$A$204,0)),"No existe"))</f>
        <v/>
      </c>
      <c r="D42" s="16" t="n"/>
    </row>
    <row r="43">
      <c r="A43" s="14" t="n"/>
      <c r="C43" s="15">
        <f>IF($B43="","",IFERROR(INDEX(Prestamos!$C$5:$C$204,MATCH($B43,Prestamos!$A$5:$A$204,0)),"No existe"))</f>
        <v/>
      </c>
      <c r="D43" s="16" t="n"/>
    </row>
    <row r="44">
      <c r="A44" s="14" t="n"/>
      <c r="C44" s="15">
        <f>IF($B44="","",IFERROR(INDEX(Prestamos!$C$5:$C$204,MATCH($B44,Prestamos!$A$5:$A$204,0)),"No existe"))</f>
        <v/>
      </c>
      <c r="D44" s="16" t="n"/>
    </row>
    <row r="45">
      <c r="A45" s="14" t="n"/>
      <c r="C45" s="15">
        <f>IF($B45="","",IFERROR(INDEX(Prestamos!$C$5:$C$204,MATCH($B45,Prestamos!$A$5:$A$204,0)),"No existe"))</f>
        <v/>
      </c>
      <c r="D45" s="16" t="n"/>
    </row>
    <row r="46">
      <c r="A46" s="14" t="n"/>
      <c r="C46" s="15">
        <f>IF($B46="","",IFERROR(INDEX(Prestamos!$C$5:$C$204,MATCH($B46,Prestamos!$A$5:$A$204,0)),"No existe"))</f>
        <v/>
      </c>
      <c r="D46" s="16" t="n"/>
    </row>
    <row r="47">
      <c r="A47" s="14" t="n"/>
      <c r="C47" s="15">
        <f>IF($B47="","",IFERROR(INDEX(Prestamos!$C$5:$C$204,MATCH($B47,Prestamos!$A$5:$A$204,0)),"No existe"))</f>
        <v/>
      </c>
      <c r="D47" s="16" t="n"/>
    </row>
    <row r="48">
      <c r="A48" s="14" t="n"/>
      <c r="C48" s="15">
        <f>IF($B48="","",IFERROR(INDEX(Prestamos!$C$5:$C$204,MATCH($B48,Prestamos!$A$5:$A$204,0)),"No existe"))</f>
        <v/>
      </c>
      <c r="D48" s="16" t="n"/>
    </row>
    <row r="49">
      <c r="A49" s="14" t="n"/>
      <c r="C49" s="15">
        <f>IF($B49="","",IFERROR(INDEX(Prestamos!$C$5:$C$204,MATCH($B49,Prestamos!$A$5:$A$204,0)),"No existe"))</f>
        <v/>
      </c>
      <c r="D49" s="16" t="n"/>
    </row>
    <row r="50">
      <c r="A50" s="14" t="n"/>
      <c r="C50" s="15">
        <f>IF($B50="","",IFERROR(INDEX(Prestamos!$C$5:$C$204,MATCH($B50,Prestamos!$A$5:$A$204,0)),"No existe"))</f>
        <v/>
      </c>
      <c r="D50" s="16" t="n"/>
    </row>
    <row r="51">
      <c r="A51" s="14" t="n"/>
      <c r="C51" s="15">
        <f>IF($B51="","",IFERROR(INDEX(Prestamos!$C$5:$C$204,MATCH($B51,Prestamos!$A$5:$A$204,0)),"No existe"))</f>
        <v/>
      </c>
      <c r="D51" s="16" t="n"/>
    </row>
    <row r="52">
      <c r="A52" s="14" t="n"/>
      <c r="C52" s="15">
        <f>IF($B52="","",IFERROR(INDEX(Prestamos!$C$5:$C$204,MATCH($B52,Prestamos!$A$5:$A$204,0)),"No existe"))</f>
        <v/>
      </c>
      <c r="D52" s="16" t="n"/>
    </row>
    <row r="53">
      <c r="A53" s="14" t="n"/>
      <c r="C53" s="15">
        <f>IF($B53="","",IFERROR(INDEX(Prestamos!$C$5:$C$204,MATCH($B53,Prestamos!$A$5:$A$204,0)),"No existe"))</f>
        <v/>
      </c>
      <c r="D53" s="16" t="n"/>
    </row>
    <row r="54">
      <c r="A54" s="14" t="n"/>
      <c r="C54" s="15">
        <f>IF($B54="","",IFERROR(INDEX(Prestamos!$C$5:$C$204,MATCH($B54,Prestamos!$A$5:$A$204,0)),"No existe"))</f>
        <v/>
      </c>
      <c r="D54" s="16" t="n"/>
    </row>
    <row r="55">
      <c r="A55" s="14" t="n"/>
      <c r="C55" s="15">
        <f>IF($B55="","",IFERROR(INDEX(Prestamos!$C$5:$C$204,MATCH($B55,Prestamos!$A$5:$A$204,0)),"No existe"))</f>
        <v/>
      </c>
      <c r="D55" s="16" t="n"/>
    </row>
    <row r="56">
      <c r="A56" s="14" t="n"/>
      <c r="C56" s="15">
        <f>IF($B56="","",IFERROR(INDEX(Prestamos!$C$5:$C$204,MATCH($B56,Prestamos!$A$5:$A$204,0)),"No existe"))</f>
        <v/>
      </c>
      <c r="D56" s="16" t="n"/>
    </row>
    <row r="57">
      <c r="A57" s="14" t="n"/>
      <c r="C57" s="15">
        <f>IF($B57="","",IFERROR(INDEX(Prestamos!$C$5:$C$204,MATCH($B57,Prestamos!$A$5:$A$204,0)),"No existe"))</f>
        <v/>
      </c>
      <c r="D57" s="16" t="n"/>
    </row>
    <row r="58">
      <c r="A58" s="14" t="n"/>
      <c r="C58" s="15">
        <f>IF($B58="","",IFERROR(INDEX(Prestamos!$C$5:$C$204,MATCH($B58,Prestamos!$A$5:$A$204,0)),"No existe"))</f>
        <v/>
      </c>
      <c r="D58" s="16" t="n"/>
    </row>
    <row r="59">
      <c r="A59" s="14" t="n"/>
      <c r="C59" s="15">
        <f>IF($B59="","",IFERROR(INDEX(Prestamos!$C$5:$C$204,MATCH($B59,Prestamos!$A$5:$A$204,0)),"No existe"))</f>
        <v/>
      </c>
      <c r="D59" s="16" t="n"/>
    </row>
    <row r="60">
      <c r="A60" s="14" t="n"/>
      <c r="C60" s="15">
        <f>IF($B60="","",IFERROR(INDEX(Prestamos!$C$5:$C$204,MATCH($B60,Prestamos!$A$5:$A$204,0)),"No existe"))</f>
        <v/>
      </c>
      <c r="D60" s="16" t="n"/>
    </row>
    <row r="61">
      <c r="A61" s="14" t="n"/>
      <c r="C61" s="15">
        <f>IF($B61="","",IFERROR(INDEX(Prestamos!$C$5:$C$204,MATCH($B61,Prestamos!$A$5:$A$204,0)),"No existe"))</f>
        <v/>
      </c>
      <c r="D61" s="16" t="n"/>
    </row>
    <row r="62">
      <c r="A62" s="14" t="n"/>
      <c r="C62" s="15">
        <f>IF($B62="","",IFERROR(INDEX(Prestamos!$C$5:$C$204,MATCH($B62,Prestamos!$A$5:$A$204,0)),"No existe"))</f>
        <v/>
      </c>
      <c r="D62" s="16" t="n"/>
    </row>
    <row r="63">
      <c r="A63" s="14" t="n"/>
      <c r="C63" s="15">
        <f>IF($B63="","",IFERROR(INDEX(Prestamos!$C$5:$C$204,MATCH($B63,Prestamos!$A$5:$A$204,0)),"No existe"))</f>
        <v/>
      </c>
      <c r="D63" s="16" t="n"/>
    </row>
    <row r="64">
      <c r="A64" s="14" t="n"/>
      <c r="C64" s="15">
        <f>IF($B64="","",IFERROR(INDEX(Prestamos!$C$5:$C$204,MATCH($B64,Prestamos!$A$5:$A$204,0)),"No existe"))</f>
        <v/>
      </c>
      <c r="D64" s="16" t="n"/>
    </row>
    <row r="65">
      <c r="A65" s="14" t="n"/>
      <c r="C65" s="15">
        <f>IF($B65="","",IFERROR(INDEX(Prestamos!$C$5:$C$204,MATCH($B65,Prestamos!$A$5:$A$204,0)),"No existe"))</f>
        <v/>
      </c>
      <c r="D65" s="16" t="n"/>
    </row>
    <row r="66">
      <c r="A66" s="14" t="n"/>
      <c r="C66" s="15">
        <f>IF($B66="","",IFERROR(INDEX(Prestamos!$C$5:$C$204,MATCH($B66,Prestamos!$A$5:$A$204,0)),"No existe"))</f>
        <v/>
      </c>
      <c r="D66" s="16" t="n"/>
    </row>
    <row r="67">
      <c r="A67" s="14" t="n"/>
      <c r="C67" s="15">
        <f>IF($B67="","",IFERROR(INDEX(Prestamos!$C$5:$C$204,MATCH($B67,Prestamos!$A$5:$A$204,0)),"No existe"))</f>
        <v/>
      </c>
      <c r="D67" s="16" t="n"/>
    </row>
    <row r="68">
      <c r="A68" s="14" t="n"/>
      <c r="C68" s="15">
        <f>IF($B68="","",IFERROR(INDEX(Prestamos!$C$5:$C$204,MATCH($B68,Prestamos!$A$5:$A$204,0)),"No existe"))</f>
        <v/>
      </c>
      <c r="D68" s="16" t="n"/>
    </row>
    <row r="69">
      <c r="A69" s="14" t="n"/>
      <c r="C69" s="15">
        <f>IF($B69="","",IFERROR(INDEX(Prestamos!$C$5:$C$204,MATCH($B69,Prestamos!$A$5:$A$204,0)),"No existe"))</f>
        <v/>
      </c>
      <c r="D69" s="16" t="n"/>
    </row>
    <row r="70">
      <c r="A70" s="14" t="n"/>
      <c r="C70" s="15">
        <f>IF($B70="","",IFERROR(INDEX(Prestamos!$C$5:$C$204,MATCH($B70,Prestamos!$A$5:$A$204,0)),"No existe"))</f>
        <v/>
      </c>
      <c r="D70" s="16" t="n"/>
    </row>
    <row r="71">
      <c r="A71" s="14" t="n"/>
      <c r="C71" s="15">
        <f>IF($B71="","",IFERROR(INDEX(Prestamos!$C$5:$C$204,MATCH($B71,Prestamos!$A$5:$A$204,0)),"No existe"))</f>
        <v/>
      </c>
      <c r="D71" s="16" t="n"/>
    </row>
    <row r="72">
      <c r="A72" s="14" t="n"/>
      <c r="C72" s="15">
        <f>IF($B72="","",IFERROR(INDEX(Prestamos!$C$5:$C$204,MATCH($B72,Prestamos!$A$5:$A$204,0)),"No existe"))</f>
        <v/>
      </c>
      <c r="D72" s="16" t="n"/>
    </row>
    <row r="73">
      <c r="A73" s="14" t="n"/>
      <c r="C73" s="15">
        <f>IF($B73="","",IFERROR(INDEX(Prestamos!$C$5:$C$204,MATCH($B73,Prestamos!$A$5:$A$204,0)),"No existe"))</f>
        <v/>
      </c>
      <c r="D73" s="16" t="n"/>
    </row>
    <row r="74">
      <c r="A74" s="14" t="n"/>
      <c r="C74" s="15">
        <f>IF($B74="","",IFERROR(INDEX(Prestamos!$C$5:$C$204,MATCH($B74,Prestamos!$A$5:$A$204,0)),"No existe"))</f>
        <v/>
      </c>
      <c r="D74" s="16" t="n"/>
    </row>
    <row r="75">
      <c r="A75" s="14" t="n"/>
      <c r="C75" s="15">
        <f>IF($B75="","",IFERROR(INDEX(Prestamos!$C$5:$C$204,MATCH($B75,Prestamos!$A$5:$A$204,0)),"No existe"))</f>
        <v/>
      </c>
      <c r="D75" s="16" t="n"/>
    </row>
    <row r="76">
      <c r="A76" s="14" t="n"/>
      <c r="C76" s="15">
        <f>IF($B76="","",IFERROR(INDEX(Prestamos!$C$5:$C$204,MATCH($B76,Prestamos!$A$5:$A$204,0)),"No existe"))</f>
        <v/>
      </c>
      <c r="D76" s="16" t="n"/>
    </row>
    <row r="77">
      <c r="A77" s="14" t="n"/>
      <c r="C77" s="15">
        <f>IF($B77="","",IFERROR(INDEX(Prestamos!$C$5:$C$204,MATCH($B77,Prestamos!$A$5:$A$204,0)),"No existe"))</f>
        <v/>
      </c>
      <c r="D77" s="16" t="n"/>
    </row>
    <row r="78">
      <c r="A78" s="14" t="n"/>
      <c r="C78" s="15">
        <f>IF($B78="","",IFERROR(INDEX(Prestamos!$C$5:$C$204,MATCH($B78,Prestamos!$A$5:$A$204,0)),"No existe"))</f>
        <v/>
      </c>
      <c r="D78" s="16" t="n"/>
    </row>
    <row r="79">
      <c r="A79" s="14" t="n"/>
      <c r="C79" s="15">
        <f>IF($B79="","",IFERROR(INDEX(Prestamos!$C$5:$C$204,MATCH($B79,Prestamos!$A$5:$A$204,0)),"No existe"))</f>
        <v/>
      </c>
      <c r="D79" s="16" t="n"/>
    </row>
    <row r="80">
      <c r="A80" s="14" t="n"/>
      <c r="C80" s="15">
        <f>IF($B80="","",IFERROR(INDEX(Prestamos!$C$5:$C$204,MATCH($B80,Prestamos!$A$5:$A$204,0)),"No existe"))</f>
        <v/>
      </c>
      <c r="D80" s="16" t="n"/>
    </row>
    <row r="81">
      <c r="A81" s="14" t="n"/>
      <c r="C81" s="15">
        <f>IF($B81="","",IFERROR(INDEX(Prestamos!$C$5:$C$204,MATCH($B81,Prestamos!$A$5:$A$204,0)),"No existe"))</f>
        <v/>
      </c>
      <c r="D81" s="16" t="n"/>
    </row>
    <row r="82">
      <c r="A82" s="14" t="n"/>
      <c r="C82" s="15">
        <f>IF($B82="","",IFERROR(INDEX(Prestamos!$C$5:$C$204,MATCH($B82,Prestamos!$A$5:$A$204,0)),"No existe"))</f>
        <v/>
      </c>
      <c r="D82" s="16" t="n"/>
    </row>
    <row r="83">
      <c r="A83" s="14" t="n"/>
      <c r="C83" s="15">
        <f>IF($B83="","",IFERROR(INDEX(Prestamos!$C$5:$C$204,MATCH($B83,Prestamos!$A$5:$A$204,0)),"No existe"))</f>
        <v/>
      </c>
      <c r="D83" s="16" t="n"/>
    </row>
    <row r="84">
      <c r="A84" s="14" t="n"/>
      <c r="C84" s="15">
        <f>IF($B84="","",IFERROR(INDEX(Prestamos!$C$5:$C$204,MATCH($B84,Prestamos!$A$5:$A$204,0)),"No existe"))</f>
        <v/>
      </c>
      <c r="D84" s="16" t="n"/>
    </row>
    <row r="85">
      <c r="A85" s="14" t="n"/>
      <c r="C85" s="15">
        <f>IF($B85="","",IFERROR(INDEX(Prestamos!$C$5:$C$204,MATCH($B85,Prestamos!$A$5:$A$204,0)),"No existe"))</f>
        <v/>
      </c>
      <c r="D85" s="16" t="n"/>
    </row>
    <row r="86">
      <c r="A86" s="14" t="n"/>
      <c r="C86" s="15">
        <f>IF($B86="","",IFERROR(INDEX(Prestamos!$C$5:$C$204,MATCH($B86,Prestamos!$A$5:$A$204,0)),"No existe"))</f>
        <v/>
      </c>
      <c r="D86" s="16" t="n"/>
    </row>
    <row r="87">
      <c r="A87" s="14" t="n"/>
      <c r="C87" s="15">
        <f>IF($B87="","",IFERROR(INDEX(Prestamos!$C$5:$C$204,MATCH($B87,Prestamos!$A$5:$A$204,0)),"No existe"))</f>
        <v/>
      </c>
      <c r="D87" s="16" t="n"/>
    </row>
    <row r="88">
      <c r="A88" s="14" t="n"/>
      <c r="C88" s="15">
        <f>IF($B88="","",IFERROR(INDEX(Prestamos!$C$5:$C$204,MATCH($B88,Prestamos!$A$5:$A$204,0)),"No existe"))</f>
        <v/>
      </c>
      <c r="D88" s="16" t="n"/>
    </row>
    <row r="89">
      <c r="A89" s="14" t="n"/>
      <c r="C89" s="15">
        <f>IF($B89="","",IFERROR(INDEX(Prestamos!$C$5:$C$204,MATCH($B89,Prestamos!$A$5:$A$204,0)),"No existe"))</f>
        <v/>
      </c>
      <c r="D89" s="16" t="n"/>
    </row>
    <row r="90">
      <c r="A90" s="14" t="n"/>
      <c r="C90" s="15">
        <f>IF($B90="","",IFERROR(INDEX(Prestamos!$C$5:$C$204,MATCH($B90,Prestamos!$A$5:$A$204,0)),"No existe"))</f>
        <v/>
      </c>
      <c r="D90" s="16" t="n"/>
    </row>
    <row r="91">
      <c r="A91" s="14" t="n"/>
      <c r="C91" s="15">
        <f>IF($B91="","",IFERROR(INDEX(Prestamos!$C$5:$C$204,MATCH($B91,Prestamos!$A$5:$A$204,0)),"No existe"))</f>
        <v/>
      </c>
      <c r="D91" s="16" t="n"/>
    </row>
    <row r="92">
      <c r="A92" s="14" t="n"/>
      <c r="C92" s="15">
        <f>IF($B92="","",IFERROR(INDEX(Prestamos!$C$5:$C$204,MATCH($B92,Prestamos!$A$5:$A$204,0)),"No existe"))</f>
        <v/>
      </c>
      <c r="D92" s="16" t="n"/>
    </row>
    <row r="93">
      <c r="A93" s="14" t="n"/>
      <c r="C93" s="15">
        <f>IF($B93="","",IFERROR(INDEX(Prestamos!$C$5:$C$204,MATCH($B93,Prestamos!$A$5:$A$204,0)),"No existe"))</f>
        <v/>
      </c>
      <c r="D93" s="16" t="n"/>
    </row>
    <row r="94">
      <c r="A94" s="14" t="n"/>
      <c r="C94" s="15">
        <f>IF($B94="","",IFERROR(INDEX(Prestamos!$C$5:$C$204,MATCH($B94,Prestamos!$A$5:$A$204,0)),"No existe"))</f>
        <v/>
      </c>
      <c r="D94" s="16" t="n"/>
    </row>
    <row r="95">
      <c r="A95" s="14" t="n"/>
      <c r="C95" s="15">
        <f>IF($B95="","",IFERROR(INDEX(Prestamos!$C$5:$C$204,MATCH($B95,Prestamos!$A$5:$A$204,0)),"No existe"))</f>
        <v/>
      </c>
      <c r="D95" s="16" t="n"/>
    </row>
    <row r="96">
      <c r="A96" s="14" t="n"/>
      <c r="C96" s="15">
        <f>IF($B96="","",IFERROR(INDEX(Prestamos!$C$5:$C$204,MATCH($B96,Prestamos!$A$5:$A$204,0)),"No existe"))</f>
        <v/>
      </c>
      <c r="D96" s="16" t="n"/>
    </row>
    <row r="97">
      <c r="A97" s="14" t="n"/>
      <c r="C97" s="15">
        <f>IF($B97="","",IFERROR(INDEX(Prestamos!$C$5:$C$204,MATCH($B97,Prestamos!$A$5:$A$204,0)),"No existe"))</f>
        <v/>
      </c>
      <c r="D97" s="16" t="n"/>
    </row>
    <row r="98">
      <c r="A98" s="14" t="n"/>
      <c r="C98" s="15">
        <f>IF($B98="","",IFERROR(INDEX(Prestamos!$C$5:$C$204,MATCH($B98,Prestamos!$A$5:$A$204,0)),"No existe"))</f>
        <v/>
      </c>
      <c r="D98" s="16" t="n"/>
    </row>
    <row r="99">
      <c r="A99" s="14" t="n"/>
      <c r="C99" s="15">
        <f>IF($B99="","",IFERROR(INDEX(Prestamos!$C$5:$C$204,MATCH($B99,Prestamos!$A$5:$A$204,0)),"No existe"))</f>
        <v/>
      </c>
      <c r="D99" s="16" t="n"/>
    </row>
    <row r="100">
      <c r="A100" s="14" t="n"/>
      <c r="C100" s="15">
        <f>IF($B100="","",IFERROR(INDEX(Prestamos!$C$5:$C$204,MATCH($B100,Prestamos!$A$5:$A$204,0)),"No existe"))</f>
        <v/>
      </c>
      <c r="D100" s="16" t="n"/>
    </row>
    <row r="101">
      <c r="A101" s="14" t="n"/>
      <c r="C101" s="15">
        <f>IF($B101="","",IFERROR(INDEX(Prestamos!$C$5:$C$204,MATCH($B101,Prestamos!$A$5:$A$204,0)),"No existe"))</f>
        <v/>
      </c>
      <c r="D101" s="16" t="n"/>
    </row>
    <row r="102">
      <c r="A102" s="14" t="n"/>
      <c r="C102" s="15">
        <f>IF($B102="","",IFERROR(INDEX(Prestamos!$C$5:$C$204,MATCH($B102,Prestamos!$A$5:$A$204,0)),"No existe"))</f>
        <v/>
      </c>
      <c r="D102" s="16" t="n"/>
    </row>
    <row r="103">
      <c r="A103" s="14" t="n"/>
      <c r="C103" s="15">
        <f>IF($B103="","",IFERROR(INDEX(Prestamos!$C$5:$C$204,MATCH($B103,Prestamos!$A$5:$A$204,0)),"No existe"))</f>
        <v/>
      </c>
      <c r="D103" s="16" t="n"/>
    </row>
    <row r="104">
      <c r="A104" s="14" t="n"/>
      <c r="C104" s="15">
        <f>IF($B104="","",IFERROR(INDEX(Prestamos!$C$5:$C$204,MATCH($B104,Prestamos!$A$5:$A$204,0)),"No existe"))</f>
        <v/>
      </c>
      <c r="D104" s="16" t="n"/>
    </row>
    <row r="105">
      <c r="A105" s="14" t="n"/>
      <c r="C105" s="15">
        <f>IF($B105="","",IFERROR(INDEX(Prestamos!$C$5:$C$204,MATCH($B105,Prestamos!$A$5:$A$204,0)),"No existe"))</f>
        <v/>
      </c>
      <c r="D105" s="16" t="n"/>
    </row>
    <row r="106">
      <c r="A106" s="14" t="n"/>
      <c r="C106" s="15">
        <f>IF($B106="","",IFERROR(INDEX(Prestamos!$C$5:$C$204,MATCH($B106,Prestamos!$A$5:$A$204,0)),"No existe"))</f>
        <v/>
      </c>
      <c r="D106" s="16" t="n"/>
    </row>
    <row r="107">
      <c r="A107" s="14" t="n"/>
      <c r="C107" s="15">
        <f>IF($B107="","",IFERROR(INDEX(Prestamos!$C$5:$C$204,MATCH($B107,Prestamos!$A$5:$A$204,0)),"No existe"))</f>
        <v/>
      </c>
      <c r="D107" s="16" t="n"/>
    </row>
    <row r="108">
      <c r="A108" s="14" t="n"/>
      <c r="C108" s="15">
        <f>IF($B108="","",IFERROR(INDEX(Prestamos!$C$5:$C$204,MATCH($B108,Prestamos!$A$5:$A$204,0)),"No existe"))</f>
        <v/>
      </c>
      <c r="D108" s="16" t="n"/>
    </row>
    <row r="109">
      <c r="A109" s="14" t="n"/>
      <c r="C109" s="15">
        <f>IF($B109="","",IFERROR(INDEX(Prestamos!$C$5:$C$204,MATCH($B109,Prestamos!$A$5:$A$204,0)),"No existe"))</f>
        <v/>
      </c>
      <c r="D109" s="16" t="n"/>
    </row>
    <row r="110">
      <c r="A110" s="14" t="n"/>
      <c r="C110" s="15">
        <f>IF($B110="","",IFERROR(INDEX(Prestamos!$C$5:$C$204,MATCH($B110,Prestamos!$A$5:$A$204,0)),"No existe"))</f>
        <v/>
      </c>
      <c r="D110" s="16" t="n"/>
    </row>
    <row r="111">
      <c r="A111" s="14" t="n"/>
      <c r="C111" s="15">
        <f>IF($B111="","",IFERROR(INDEX(Prestamos!$C$5:$C$204,MATCH($B111,Prestamos!$A$5:$A$204,0)),"No existe"))</f>
        <v/>
      </c>
      <c r="D111" s="16" t="n"/>
    </row>
    <row r="112">
      <c r="A112" s="14" t="n"/>
      <c r="C112" s="15">
        <f>IF($B112="","",IFERROR(INDEX(Prestamos!$C$5:$C$204,MATCH($B112,Prestamos!$A$5:$A$204,0)),"No existe"))</f>
        <v/>
      </c>
      <c r="D112" s="16" t="n"/>
    </row>
    <row r="113">
      <c r="A113" s="14" t="n"/>
      <c r="C113" s="15">
        <f>IF($B113="","",IFERROR(INDEX(Prestamos!$C$5:$C$204,MATCH($B113,Prestamos!$A$5:$A$204,0)),"No existe"))</f>
        <v/>
      </c>
      <c r="D113" s="16" t="n"/>
    </row>
    <row r="114">
      <c r="A114" s="14" t="n"/>
      <c r="C114" s="15">
        <f>IF($B114="","",IFERROR(INDEX(Prestamos!$C$5:$C$204,MATCH($B114,Prestamos!$A$5:$A$204,0)),"No existe"))</f>
        <v/>
      </c>
      <c r="D114" s="16" t="n"/>
    </row>
    <row r="115">
      <c r="A115" s="14" t="n"/>
      <c r="C115" s="15">
        <f>IF($B115="","",IFERROR(INDEX(Prestamos!$C$5:$C$204,MATCH($B115,Prestamos!$A$5:$A$204,0)),"No existe"))</f>
        <v/>
      </c>
      <c r="D115" s="16" t="n"/>
    </row>
    <row r="116">
      <c r="A116" s="14" t="n"/>
      <c r="C116" s="15">
        <f>IF($B116="","",IFERROR(INDEX(Prestamos!$C$5:$C$204,MATCH($B116,Prestamos!$A$5:$A$204,0)),"No existe"))</f>
        <v/>
      </c>
      <c r="D116" s="16" t="n"/>
    </row>
    <row r="117">
      <c r="A117" s="14" t="n"/>
      <c r="C117" s="15">
        <f>IF($B117="","",IFERROR(INDEX(Prestamos!$C$5:$C$204,MATCH($B117,Prestamos!$A$5:$A$204,0)),"No existe"))</f>
        <v/>
      </c>
      <c r="D117" s="16" t="n"/>
    </row>
    <row r="118">
      <c r="A118" s="14" t="n"/>
      <c r="C118" s="15">
        <f>IF($B118="","",IFERROR(INDEX(Prestamos!$C$5:$C$204,MATCH($B118,Prestamos!$A$5:$A$204,0)),"No existe"))</f>
        <v/>
      </c>
      <c r="D118" s="16" t="n"/>
    </row>
    <row r="119">
      <c r="A119" s="14" t="n"/>
      <c r="C119" s="15">
        <f>IF($B119="","",IFERROR(INDEX(Prestamos!$C$5:$C$204,MATCH($B119,Prestamos!$A$5:$A$204,0)),"No existe"))</f>
        <v/>
      </c>
      <c r="D119" s="16" t="n"/>
    </row>
    <row r="120">
      <c r="A120" s="14" t="n"/>
      <c r="C120" s="15">
        <f>IF($B120="","",IFERROR(INDEX(Prestamos!$C$5:$C$204,MATCH($B120,Prestamos!$A$5:$A$204,0)),"No existe"))</f>
        <v/>
      </c>
      <c r="D120" s="16" t="n"/>
    </row>
    <row r="121">
      <c r="A121" s="14" t="n"/>
      <c r="C121" s="15">
        <f>IF($B121="","",IFERROR(INDEX(Prestamos!$C$5:$C$204,MATCH($B121,Prestamos!$A$5:$A$204,0)),"No existe"))</f>
        <v/>
      </c>
      <c r="D121" s="16" t="n"/>
    </row>
    <row r="122">
      <c r="A122" s="14" t="n"/>
      <c r="C122" s="15">
        <f>IF($B122="","",IFERROR(INDEX(Prestamos!$C$5:$C$204,MATCH($B122,Prestamos!$A$5:$A$204,0)),"No existe"))</f>
        <v/>
      </c>
      <c r="D122" s="16" t="n"/>
    </row>
    <row r="123">
      <c r="A123" s="14" t="n"/>
      <c r="C123" s="15">
        <f>IF($B123="","",IFERROR(INDEX(Prestamos!$C$5:$C$204,MATCH($B123,Prestamos!$A$5:$A$204,0)),"No existe"))</f>
        <v/>
      </c>
      <c r="D123" s="16" t="n"/>
    </row>
    <row r="124">
      <c r="A124" s="14" t="n"/>
      <c r="C124" s="15">
        <f>IF($B124="","",IFERROR(INDEX(Prestamos!$C$5:$C$204,MATCH($B124,Prestamos!$A$5:$A$204,0)),"No existe"))</f>
        <v/>
      </c>
      <c r="D124" s="16" t="n"/>
    </row>
    <row r="125">
      <c r="A125" s="14" t="n"/>
      <c r="C125" s="15">
        <f>IF($B125="","",IFERROR(INDEX(Prestamos!$C$5:$C$204,MATCH($B125,Prestamos!$A$5:$A$204,0)),"No existe"))</f>
        <v/>
      </c>
      <c r="D125" s="16" t="n"/>
    </row>
    <row r="126">
      <c r="A126" s="14" t="n"/>
      <c r="C126" s="15">
        <f>IF($B126="","",IFERROR(INDEX(Prestamos!$C$5:$C$204,MATCH($B126,Prestamos!$A$5:$A$204,0)),"No existe"))</f>
        <v/>
      </c>
      <c r="D126" s="16" t="n"/>
    </row>
    <row r="127">
      <c r="A127" s="14" t="n"/>
      <c r="C127" s="15">
        <f>IF($B127="","",IFERROR(INDEX(Prestamos!$C$5:$C$204,MATCH($B127,Prestamos!$A$5:$A$204,0)),"No existe"))</f>
        <v/>
      </c>
      <c r="D127" s="16" t="n"/>
    </row>
    <row r="128">
      <c r="A128" s="14" t="n"/>
      <c r="C128" s="15">
        <f>IF($B128="","",IFERROR(INDEX(Prestamos!$C$5:$C$204,MATCH($B128,Prestamos!$A$5:$A$204,0)),"No existe"))</f>
        <v/>
      </c>
      <c r="D128" s="16" t="n"/>
    </row>
    <row r="129">
      <c r="A129" s="14" t="n"/>
      <c r="C129" s="15">
        <f>IF($B129="","",IFERROR(INDEX(Prestamos!$C$5:$C$204,MATCH($B129,Prestamos!$A$5:$A$204,0)),"No existe"))</f>
        <v/>
      </c>
      <c r="D129" s="16" t="n"/>
    </row>
    <row r="130">
      <c r="A130" s="14" t="n"/>
      <c r="C130" s="15">
        <f>IF($B130="","",IFERROR(INDEX(Prestamos!$C$5:$C$204,MATCH($B130,Prestamos!$A$5:$A$204,0)),"No existe"))</f>
        <v/>
      </c>
      <c r="D130" s="16" t="n"/>
    </row>
    <row r="131">
      <c r="A131" s="14" t="n"/>
      <c r="C131" s="15">
        <f>IF($B131="","",IFERROR(INDEX(Prestamos!$C$5:$C$204,MATCH($B131,Prestamos!$A$5:$A$204,0)),"No existe"))</f>
        <v/>
      </c>
      <c r="D131" s="16" t="n"/>
    </row>
    <row r="132">
      <c r="A132" s="14" t="n"/>
      <c r="C132" s="15">
        <f>IF($B132="","",IFERROR(INDEX(Prestamos!$C$5:$C$204,MATCH($B132,Prestamos!$A$5:$A$204,0)),"No existe"))</f>
        <v/>
      </c>
      <c r="D132" s="16" t="n"/>
    </row>
    <row r="133">
      <c r="A133" s="14" t="n"/>
      <c r="C133" s="15">
        <f>IF($B133="","",IFERROR(INDEX(Prestamos!$C$5:$C$204,MATCH($B133,Prestamos!$A$5:$A$204,0)),"No existe"))</f>
        <v/>
      </c>
      <c r="D133" s="16" t="n"/>
    </row>
    <row r="134">
      <c r="A134" s="14" t="n"/>
      <c r="C134" s="15">
        <f>IF($B134="","",IFERROR(INDEX(Prestamos!$C$5:$C$204,MATCH($B134,Prestamos!$A$5:$A$204,0)),"No existe"))</f>
        <v/>
      </c>
      <c r="D134" s="16" t="n"/>
    </row>
    <row r="135">
      <c r="A135" s="14" t="n"/>
      <c r="C135" s="15">
        <f>IF($B135="","",IFERROR(INDEX(Prestamos!$C$5:$C$204,MATCH($B135,Prestamos!$A$5:$A$204,0)),"No existe"))</f>
        <v/>
      </c>
      <c r="D135" s="16" t="n"/>
    </row>
    <row r="136">
      <c r="A136" s="14" t="n"/>
      <c r="C136" s="15">
        <f>IF($B136="","",IFERROR(INDEX(Prestamos!$C$5:$C$204,MATCH($B136,Prestamos!$A$5:$A$204,0)),"No existe"))</f>
        <v/>
      </c>
      <c r="D136" s="16" t="n"/>
    </row>
    <row r="137">
      <c r="A137" s="14" t="n"/>
      <c r="C137" s="15">
        <f>IF($B137="","",IFERROR(INDEX(Prestamos!$C$5:$C$204,MATCH($B137,Prestamos!$A$5:$A$204,0)),"No existe"))</f>
        <v/>
      </c>
      <c r="D137" s="16" t="n"/>
    </row>
    <row r="138">
      <c r="A138" s="14" t="n"/>
      <c r="C138" s="15">
        <f>IF($B138="","",IFERROR(INDEX(Prestamos!$C$5:$C$204,MATCH($B138,Prestamos!$A$5:$A$204,0)),"No existe"))</f>
        <v/>
      </c>
      <c r="D138" s="16" t="n"/>
    </row>
    <row r="139">
      <c r="A139" s="14" t="n"/>
      <c r="C139" s="15">
        <f>IF($B139="","",IFERROR(INDEX(Prestamos!$C$5:$C$204,MATCH($B139,Prestamos!$A$5:$A$204,0)),"No existe"))</f>
        <v/>
      </c>
      <c r="D139" s="16" t="n"/>
    </row>
    <row r="140">
      <c r="A140" s="14" t="n"/>
      <c r="C140" s="15">
        <f>IF($B140="","",IFERROR(INDEX(Prestamos!$C$5:$C$204,MATCH($B140,Prestamos!$A$5:$A$204,0)),"No existe"))</f>
        <v/>
      </c>
      <c r="D140" s="16" t="n"/>
    </row>
    <row r="141">
      <c r="A141" s="14" t="n"/>
      <c r="C141" s="15">
        <f>IF($B141="","",IFERROR(INDEX(Prestamos!$C$5:$C$204,MATCH($B141,Prestamos!$A$5:$A$204,0)),"No existe"))</f>
        <v/>
      </c>
      <c r="D141" s="16" t="n"/>
    </row>
    <row r="142">
      <c r="A142" s="14" t="n"/>
      <c r="C142" s="15">
        <f>IF($B142="","",IFERROR(INDEX(Prestamos!$C$5:$C$204,MATCH($B142,Prestamos!$A$5:$A$204,0)),"No existe"))</f>
        <v/>
      </c>
      <c r="D142" s="16" t="n"/>
    </row>
    <row r="143">
      <c r="A143" s="14" t="n"/>
      <c r="C143" s="15">
        <f>IF($B143="","",IFERROR(INDEX(Prestamos!$C$5:$C$204,MATCH($B143,Prestamos!$A$5:$A$204,0)),"No existe"))</f>
        <v/>
      </c>
      <c r="D143" s="16" t="n"/>
    </row>
    <row r="144">
      <c r="A144" s="14" t="n"/>
      <c r="C144" s="15">
        <f>IF($B144="","",IFERROR(INDEX(Prestamos!$C$5:$C$204,MATCH($B144,Prestamos!$A$5:$A$204,0)),"No existe"))</f>
        <v/>
      </c>
      <c r="D144" s="16" t="n"/>
    </row>
    <row r="145">
      <c r="A145" s="14" t="n"/>
      <c r="C145" s="15">
        <f>IF($B145="","",IFERROR(INDEX(Prestamos!$C$5:$C$204,MATCH($B145,Prestamos!$A$5:$A$204,0)),"No existe"))</f>
        <v/>
      </c>
      <c r="D145" s="16" t="n"/>
    </row>
    <row r="146">
      <c r="A146" s="14" t="n"/>
      <c r="C146" s="15">
        <f>IF($B146="","",IFERROR(INDEX(Prestamos!$C$5:$C$204,MATCH($B146,Prestamos!$A$5:$A$204,0)),"No existe"))</f>
        <v/>
      </c>
      <c r="D146" s="16" t="n"/>
    </row>
    <row r="147">
      <c r="A147" s="14" t="n"/>
      <c r="C147" s="15">
        <f>IF($B147="","",IFERROR(INDEX(Prestamos!$C$5:$C$204,MATCH($B147,Prestamos!$A$5:$A$204,0)),"No existe"))</f>
        <v/>
      </c>
      <c r="D147" s="16" t="n"/>
    </row>
    <row r="148">
      <c r="A148" s="14" t="n"/>
      <c r="C148" s="15">
        <f>IF($B148="","",IFERROR(INDEX(Prestamos!$C$5:$C$204,MATCH($B148,Prestamos!$A$5:$A$204,0)),"No existe"))</f>
        <v/>
      </c>
      <c r="D148" s="16" t="n"/>
    </row>
    <row r="149">
      <c r="A149" s="14" t="n"/>
      <c r="C149" s="15">
        <f>IF($B149="","",IFERROR(INDEX(Prestamos!$C$5:$C$204,MATCH($B149,Prestamos!$A$5:$A$204,0)),"No existe"))</f>
        <v/>
      </c>
      <c r="D149" s="16" t="n"/>
    </row>
    <row r="150">
      <c r="A150" s="14" t="n"/>
      <c r="C150" s="15">
        <f>IF($B150="","",IFERROR(INDEX(Prestamos!$C$5:$C$204,MATCH($B150,Prestamos!$A$5:$A$204,0)),"No existe"))</f>
        <v/>
      </c>
      <c r="D150" s="16" t="n"/>
    </row>
    <row r="151">
      <c r="A151" s="14" t="n"/>
      <c r="C151" s="15">
        <f>IF($B151="","",IFERROR(INDEX(Prestamos!$C$5:$C$204,MATCH($B151,Prestamos!$A$5:$A$204,0)),"No existe"))</f>
        <v/>
      </c>
      <c r="D151" s="16" t="n"/>
    </row>
    <row r="152">
      <c r="A152" s="14" t="n"/>
      <c r="C152" s="15">
        <f>IF($B152="","",IFERROR(INDEX(Prestamos!$C$5:$C$204,MATCH($B152,Prestamos!$A$5:$A$204,0)),"No existe"))</f>
        <v/>
      </c>
      <c r="D152" s="16" t="n"/>
    </row>
    <row r="153">
      <c r="A153" s="14" t="n"/>
      <c r="C153" s="15">
        <f>IF($B153="","",IFERROR(INDEX(Prestamos!$C$5:$C$204,MATCH($B153,Prestamos!$A$5:$A$204,0)),"No existe"))</f>
        <v/>
      </c>
      <c r="D153" s="16" t="n"/>
    </row>
    <row r="154">
      <c r="A154" s="14" t="n"/>
      <c r="C154" s="15">
        <f>IF($B154="","",IFERROR(INDEX(Prestamos!$C$5:$C$204,MATCH($B154,Prestamos!$A$5:$A$204,0)),"No existe"))</f>
        <v/>
      </c>
      <c r="D154" s="16" t="n"/>
    </row>
    <row r="155">
      <c r="A155" s="14" t="n"/>
      <c r="C155" s="15">
        <f>IF($B155="","",IFERROR(INDEX(Prestamos!$C$5:$C$204,MATCH($B155,Prestamos!$A$5:$A$204,0)),"No existe"))</f>
        <v/>
      </c>
      <c r="D155" s="16" t="n"/>
    </row>
    <row r="156">
      <c r="A156" s="14" t="n"/>
      <c r="C156" s="15">
        <f>IF($B156="","",IFERROR(INDEX(Prestamos!$C$5:$C$204,MATCH($B156,Prestamos!$A$5:$A$204,0)),"No existe"))</f>
        <v/>
      </c>
      <c r="D156" s="16" t="n"/>
    </row>
    <row r="157">
      <c r="A157" s="14" t="n"/>
      <c r="C157" s="15">
        <f>IF($B157="","",IFERROR(INDEX(Prestamos!$C$5:$C$204,MATCH($B157,Prestamos!$A$5:$A$204,0)),"No existe"))</f>
        <v/>
      </c>
      <c r="D157" s="16" t="n"/>
    </row>
    <row r="158">
      <c r="A158" s="14" t="n"/>
      <c r="C158" s="15">
        <f>IF($B158="","",IFERROR(INDEX(Prestamos!$C$5:$C$204,MATCH($B158,Prestamos!$A$5:$A$204,0)),"No existe"))</f>
        <v/>
      </c>
      <c r="D158" s="16" t="n"/>
    </row>
    <row r="159">
      <c r="A159" s="14" t="n"/>
      <c r="C159" s="15">
        <f>IF($B159="","",IFERROR(INDEX(Prestamos!$C$5:$C$204,MATCH($B159,Prestamos!$A$5:$A$204,0)),"No existe"))</f>
        <v/>
      </c>
      <c r="D159" s="16" t="n"/>
    </row>
    <row r="160">
      <c r="A160" s="14" t="n"/>
      <c r="C160" s="15">
        <f>IF($B160="","",IFERROR(INDEX(Prestamos!$C$5:$C$204,MATCH($B160,Prestamos!$A$5:$A$204,0)),"No existe"))</f>
        <v/>
      </c>
      <c r="D160" s="16" t="n"/>
    </row>
    <row r="161">
      <c r="A161" s="14" t="n"/>
      <c r="C161" s="15">
        <f>IF($B161="","",IFERROR(INDEX(Prestamos!$C$5:$C$204,MATCH($B161,Prestamos!$A$5:$A$204,0)),"No existe"))</f>
        <v/>
      </c>
      <c r="D161" s="16" t="n"/>
    </row>
    <row r="162">
      <c r="A162" s="14" t="n"/>
      <c r="C162" s="15">
        <f>IF($B162="","",IFERROR(INDEX(Prestamos!$C$5:$C$204,MATCH($B162,Prestamos!$A$5:$A$204,0)),"No existe"))</f>
        <v/>
      </c>
      <c r="D162" s="16" t="n"/>
    </row>
    <row r="163">
      <c r="A163" s="14" t="n"/>
      <c r="C163" s="15">
        <f>IF($B163="","",IFERROR(INDEX(Prestamos!$C$5:$C$204,MATCH($B163,Prestamos!$A$5:$A$204,0)),"No existe"))</f>
        <v/>
      </c>
      <c r="D163" s="16" t="n"/>
    </row>
    <row r="164">
      <c r="A164" s="14" t="n"/>
      <c r="C164" s="15">
        <f>IF($B164="","",IFERROR(INDEX(Prestamos!$C$5:$C$204,MATCH($B164,Prestamos!$A$5:$A$204,0)),"No existe"))</f>
        <v/>
      </c>
      <c r="D164" s="16" t="n"/>
    </row>
    <row r="165">
      <c r="A165" s="14" t="n"/>
      <c r="C165" s="15">
        <f>IF($B165="","",IFERROR(INDEX(Prestamos!$C$5:$C$204,MATCH($B165,Prestamos!$A$5:$A$204,0)),"No existe"))</f>
        <v/>
      </c>
      <c r="D165" s="16" t="n"/>
    </row>
    <row r="166">
      <c r="A166" s="14" t="n"/>
      <c r="C166" s="15">
        <f>IF($B166="","",IFERROR(INDEX(Prestamos!$C$5:$C$204,MATCH($B166,Prestamos!$A$5:$A$204,0)),"No existe"))</f>
        <v/>
      </c>
      <c r="D166" s="16" t="n"/>
    </row>
    <row r="167">
      <c r="A167" s="14" t="n"/>
      <c r="C167" s="15">
        <f>IF($B167="","",IFERROR(INDEX(Prestamos!$C$5:$C$204,MATCH($B167,Prestamos!$A$5:$A$204,0)),"No existe"))</f>
        <v/>
      </c>
      <c r="D167" s="16" t="n"/>
    </row>
    <row r="168">
      <c r="A168" s="14" t="n"/>
      <c r="C168" s="15">
        <f>IF($B168="","",IFERROR(INDEX(Prestamos!$C$5:$C$204,MATCH($B168,Prestamos!$A$5:$A$204,0)),"No existe"))</f>
        <v/>
      </c>
      <c r="D168" s="16" t="n"/>
    </row>
    <row r="169">
      <c r="A169" s="14" t="n"/>
      <c r="C169" s="15">
        <f>IF($B169="","",IFERROR(INDEX(Prestamos!$C$5:$C$204,MATCH($B169,Prestamos!$A$5:$A$204,0)),"No existe"))</f>
        <v/>
      </c>
      <c r="D169" s="16" t="n"/>
    </row>
    <row r="170">
      <c r="A170" s="14" t="n"/>
      <c r="C170" s="15">
        <f>IF($B170="","",IFERROR(INDEX(Prestamos!$C$5:$C$204,MATCH($B170,Prestamos!$A$5:$A$204,0)),"No existe"))</f>
        <v/>
      </c>
      <c r="D170" s="16" t="n"/>
    </row>
    <row r="171">
      <c r="A171" s="14" t="n"/>
      <c r="C171" s="15">
        <f>IF($B171="","",IFERROR(INDEX(Prestamos!$C$5:$C$204,MATCH($B171,Prestamos!$A$5:$A$204,0)),"No existe"))</f>
        <v/>
      </c>
      <c r="D171" s="16" t="n"/>
    </row>
    <row r="172">
      <c r="A172" s="14" t="n"/>
      <c r="C172" s="15">
        <f>IF($B172="","",IFERROR(INDEX(Prestamos!$C$5:$C$204,MATCH($B172,Prestamos!$A$5:$A$204,0)),"No existe"))</f>
        <v/>
      </c>
      <c r="D172" s="16" t="n"/>
    </row>
    <row r="173">
      <c r="A173" s="14" t="n"/>
      <c r="C173" s="15">
        <f>IF($B173="","",IFERROR(INDEX(Prestamos!$C$5:$C$204,MATCH($B173,Prestamos!$A$5:$A$204,0)),"No existe"))</f>
        <v/>
      </c>
      <c r="D173" s="16" t="n"/>
    </row>
    <row r="174">
      <c r="A174" s="14" t="n"/>
      <c r="C174" s="15">
        <f>IF($B174="","",IFERROR(INDEX(Prestamos!$C$5:$C$204,MATCH($B174,Prestamos!$A$5:$A$204,0)),"No existe"))</f>
        <v/>
      </c>
      <c r="D174" s="16" t="n"/>
    </row>
    <row r="175">
      <c r="A175" s="14" t="n"/>
      <c r="C175" s="15">
        <f>IF($B175="","",IFERROR(INDEX(Prestamos!$C$5:$C$204,MATCH($B175,Prestamos!$A$5:$A$204,0)),"No existe"))</f>
        <v/>
      </c>
      <c r="D175" s="16" t="n"/>
    </row>
    <row r="176">
      <c r="A176" s="14" t="n"/>
      <c r="C176" s="15">
        <f>IF($B176="","",IFERROR(INDEX(Prestamos!$C$5:$C$204,MATCH($B176,Prestamos!$A$5:$A$204,0)),"No existe"))</f>
        <v/>
      </c>
      <c r="D176" s="16" t="n"/>
    </row>
    <row r="177">
      <c r="A177" s="14" t="n"/>
      <c r="C177" s="15">
        <f>IF($B177="","",IFERROR(INDEX(Prestamos!$C$5:$C$204,MATCH($B177,Prestamos!$A$5:$A$204,0)),"No existe"))</f>
        <v/>
      </c>
      <c r="D177" s="16" t="n"/>
    </row>
    <row r="178">
      <c r="A178" s="14" t="n"/>
      <c r="C178" s="15">
        <f>IF($B178="","",IFERROR(INDEX(Prestamos!$C$5:$C$204,MATCH($B178,Prestamos!$A$5:$A$204,0)),"No existe"))</f>
        <v/>
      </c>
      <c r="D178" s="16" t="n"/>
    </row>
    <row r="179">
      <c r="A179" s="14" t="n"/>
      <c r="C179" s="15">
        <f>IF($B179="","",IFERROR(INDEX(Prestamos!$C$5:$C$204,MATCH($B179,Prestamos!$A$5:$A$204,0)),"No existe"))</f>
        <v/>
      </c>
      <c r="D179" s="16" t="n"/>
    </row>
    <row r="180">
      <c r="A180" s="14" t="n"/>
      <c r="C180" s="15">
        <f>IF($B180="","",IFERROR(INDEX(Prestamos!$C$5:$C$204,MATCH($B180,Prestamos!$A$5:$A$204,0)),"No existe"))</f>
        <v/>
      </c>
      <c r="D180" s="16" t="n"/>
    </row>
    <row r="181">
      <c r="A181" s="14" t="n"/>
      <c r="C181" s="15">
        <f>IF($B181="","",IFERROR(INDEX(Prestamos!$C$5:$C$204,MATCH($B181,Prestamos!$A$5:$A$204,0)),"No existe"))</f>
        <v/>
      </c>
      <c r="D181" s="16" t="n"/>
    </row>
    <row r="182">
      <c r="A182" s="14" t="n"/>
      <c r="C182" s="15">
        <f>IF($B182="","",IFERROR(INDEX(Prestamos!$C$5:$C$204,MATCH($B182,Prestamos!$A$5:$A$204,0)),"No existe"))</f>
        <v/>
      </c>
      <c r="D182" s="16" t="n"/>
    </row>
    <row r="183">
      <c r="A183" s="14" t="n"/>
      <c r="C183" s="15">
        <f>IF($B183="","",IFERROR(INDEX(Prestamos!$C$5:$C$204,MATCH($B183,Prestamos!$A$5:$A$204,0)),"No existe"))</f>
        <v/>
      </c>
      <c r="D183" s="16" t="n"/>
    </row>
    <row r="184">
      <c r="A184" s="14" t="n"/>
      <c r="C184" s="15">
        <f>IF($B184="","",IFERROR(INDEX(Prestamos!$C$5:$C$204,MATCH($B184,Prestamos!$A$5:$A$204,0)),"No existe"))</f>
        <v/>
      </c>
      <c r="D184" s="16" t="n"/>
    </row>
    <row r="185">
      <c r="A185" s="14" t="n"/>
      <c r="C185" s="15">
        <f>IF($B185="","",IFERROR(INDEX(Prestamos!$C$5:$C$204,MATCH($B185,Prestamos!$A$5:$A$204,0)),"No existe"))</f>
        <v/>
      </c>
      <c r="D185" s="16" t="n"/>
    </row>
    <row r="186">
      <c r="A186" s="14" t="n"/>
      <c r="C186" s="15">
        <f>IF($B186="","",IFERROR(INDEX(Prestamos!$C$5:$C$204,MATCH($B186,Prestamos!$A$5:$A$204,0)),"No existe"))</f>
        <v/>
      </c>
      <c r="D186" s="16" t="n"/>
    </row>
    <row r="187">
      <c r="A187" s="14" t="n"/>
      <c r="C187" s="15">
        <f>IF($B187="","",IFERROR(INDEX(Prestamos!$C$5:$C$204,MATCH($B187,Prestamos!$A$5:$A$204,0)),"No existe"))</f>
        <v/>
      </c>
      <c r="D187" s="16" t="n"/>
    </row>
    <row r="188">
      <c r="A188" s="14" t="n"/>
      <c r="C188" s="15">
        <f>IF($B188="","",IFERROR(INDEX(Prestamos!$C$5:$C$204,MATCH($B188,Prestamos!$A$5:$A$204,0)),"No existe"))</f>
        <v/>
      </c>
      <c r="D188" s="16" t="n"/>
    </row>
    <row r="189">
      <c r="A189" s="14" t="n"/>
      <c r="C189" s="15">
        <f>IF($B189="","",IFERROR(INDEX(Prestamos!$C$5:$C$204,MATCH($B189,Prestamos!$A$5:$A$204,0)),"No existe"))</f>
        <v/>
      </c>
      <c r="D189" s="16" t="n"/>
    </row>
    <row r="190">
      <c r="A190" s="14" t="n"/>
      <c r="C190" s="15">
        <f>IF($B190="","",IFERROR(INDEX(Prestamos!$C$5:$C$204,MATCH($B190,Prestamos!$A$5:$A$204,0)),"No existe"))</f>
        <v/>
      </c>
      <c r="D190" s="16" t="n"/>
    </row>
    <row r="191">
      <c r="A191" s="14" t="n"/>
      <c r="C191" s="15">
        <f>IF($B191="","",IFERROR(INDEX(Prestamos!$C$5:$C$204,MATCH($B191,Prestamos!$A$5:$A$204,0)),"No existe"))</f>
        <v/>
      </c>
      <c r="D191" s="16" t="n"/>
    </row>
    <row r="192">
      <c r="A192" s="14" t="n"/>
      <c r="C192" s="15">
        <f>IF($B192="","",IFERROR(INDEX(Prestamos!$C$5:$C$204,MATCH($B192,Prestamos!$A$5:$A$204,0)),"No existe"))</f>
        <v/>
      </c>
      <c r="D192" s="16" t="n"/>
    </row>
    <row r="193">
      <c r="A193" s="14" t="n"/>
      <c r="C193" s="15">
        <f>IF($B193="","",IFERROR(INDEX(Prestamos!$C$5:$C$204,MATCH($B193,Prestamos!$A$5:$A$204,0)),"No existe"))</f>
        <v/>
      </c>
      <c r="D193" s="16" t="n"/>
    </row>
    <row r="194">
      <c r="A194" s="14" t="n"/>
      <c r="C194" s="15">
        <f>IF($B194="","",IFERROR(INDEX(Prestamos!$C$5:$C$204,MATCH($B194,Prestamos!$A$5:$A$204,0)),"No existe"))</f>
        <v/>
      </c>
      <c r="D194" s="16" t="n"/>
    </row>
    <row r="195">
      <c r="A195" s="14" t="n"/>
      <c r="C195" s="15">
        <f>IF($B195="","",IFERROR(INDEX(Prestamos!$C$5:$C$204,MATCH($B195,Prestamos!$A$5:$A$204,0)),"No existe"))</f>
        <v/>
      </c>
      <c r="D195" s="16" t="n"/>
    </row>
    <row r="196">
      <c r="A196" s="14" t="n"/>
      <c r="C196" s="15">
        <f>IF($B196="","",IFERROR(INDEX(Prestamos!$C$5:$C$204,MATCH($B196,Prestamos!$A$5:$A$204,0)),"No existe"))</f>
        <v/>
      </c>
      <c r="D196" s="16" t="n"/>
    </row>
    <row r="197">
      <c r="A197" s="14" t="n"/>
      <c r="C197" s="15">
        <f>IF($B197="","",IFERROR(INDEX(Prestamos!$C$5:$C$204,MATCH($B197,Prestamos!$A$5:$A$204,0)),"No existe"))</f>
        <v/>
      </c>
      <c r="D197" s="16" t="n"/>
    </row>
    <row r="198">
      <c r="A198" s="14" t="n"/>
      <c r="C198" s="15">
        <f>IF($B198="","",IFERROR(INDEX(Prestamos!$C$5:$C$204,MATCH($B198,Prestamos!$A$5:$A$204,0)),"No existe"))</f>
        <v/>
      </c>
      <c r="D198" s="16" t="n"/>
    </row>
    <row r="199">
      <c r="A199" s="14" t="n"/>
      <c r="C199" s="15">
        <f>IF($B199="","",IFERROR(INDEX(Prestamos!$C$5:$C$204,MATCH($B199,Prestamos!$A$5:$A$204,0)),"No existe"))</f>
        <v/>
      </c>
      <c r="D199" s="16" t="n"/>
    </row>
    <row r="200">
      <c r="A200" s="14" t="n"/>
      <c r="C200" s="15">
        <f>IF($B200="","",IFERROR(INDEX(Prestamos!$C$5:$C$204,MATCH($B200,Prestamos!$A$5:$A$204,0)),"No existe"))</f>
        <v/>
      </c>
      <c r="D200" s="16" t="n"/>
    </row>
    <row r="201">
      <c r="A201" s="14" t="n"/>
      <c r="C201" s="15">
        <f>IF($B201="","",IFERROR(INDEX(Prestamos!$C$5:$C$204,MATCH($B201,Prestamos!$A$5:$A$204,0)),"No existe"))</f>
        <v/>
      </c>
      <c r="D201" s="16" t="n"/>
    </row>
    <row r="202">
      <c r="A202" s="14" t="n"/>
      <c r="C202" s="15">
        <f>IF($B202="","",IFERROR(INDEX(Prestamos!$C$5:$C$204,MATCH($B202,Prestamos!$A$5:$A$204,0)),"No existe"))</f>
        <v/>
      </c>
      <c r="D202" s="16" t="n"/>
    </row>
    <row r="203">
      <c r="A203" s="14" t="n"/>
      <c r="C203" s="15">
        <f>IF($B203="","",IFERROR(INDEX(Prestamos!$C$5:$C$204,MATCH($B203,Prestamos!$A$5:$A$204,0)),"No existe"))</f>
        <v/>
      </c>
      <c r="D203" s="16" t="n"/>
    </row>
    <row r="204">
      <c r="A204" s="14" t="n"/>
      <c r="C204" s="15">
        <f>IF($B204="","",IFERROR(INDEX(Prestamos!$C$5:$C$204,MATCH($B204,Prestamos!$A$5:$A$204,0)),"No existe"))</f>
        <v/>
      </c>
      <c r="D204" s="16" t="n"/>
    </row>
    <row r="205">
      <c r="A205" s="14" t="n"/>
      <c r="C205" s="15">
        <f>IF($B205="","",IFERROR(INDEX(Prestamos!$C$5:$C$204,MATCH($B205,Prestamos!$A$5:$A$204,0)),"No existe"))</f>
        <v/>
      </c>
      <c r="D205" s="16" t="n"/>
    </row>
    <row r="206">
      <c r="A206" s="14" t="n"/>
      <c r="C206" s="15">
        <f>IF($B206="","",IFERROR(INDEX(Prestamos!$C$5:$C$204,MATCH($B206,Prestamos!$A$5:$A$204,0)),"No existe"))</f>
        <v/>
      </c>
      <c r="D206" s="16" t="n"/>
    </row>
    <row r="207">
      <c r="A207" s="14" t="n"/>
      <c r="C207" s="15">
        <f>IF($B207="","",IFERROR(INDEX(Prestamos!$C$5:$C$204,MATCH($B207,Prestamos!$A$5:$A$204,0)),"No existe"))</f>
        <v/>
      </c>
      <c r="D207" s="16" t="n"/>
    </row>
    <row r="208">
      <c r="A208" s="14" t="n"/>
      <c r="C208" s="15">
        <f>IF($B208="","",IFERROR(INDEX(Prestamos!$C$5:$C$204,MATCH($B208,Prestamos!$A$5:$A$204,0)),"No existe"))</f>
        <v/>
      </c>
      <c r="D208" s="16" t="n"/>
    </row>
    <row r="209">
      <c r="A209" s="14" t="n"/>
      <c r="C209" s="15">
        <f>IF($B209="","",IFERROR(INDEX(Prestamos!$C$5:$C$204,MATCH($B209,Prestamos!$A$5:$A$204,0)),"No existe"))</f>
        <v/>
      </c>
      <c r="D209" s="16" t="n"/>
    </row>
    <row r="210">
      <c r="A210" s="14" t="n"/>
      <c r="C210" s="15">
        <f>IF($B210="","",IFERROR(INDEX(Prestamos!$C$5:$C$204,MATCH($B210,Prestamos!$A$5:$A$204,0)),"No existe"))</f>
        <v/>
      </c>
      <c r="D210" s="16" t="n"/>
    </row>
    <row r="211">
      <c r="A211" s="14" t="n"/>
      <c r="C211" s="15">
        <f>IF($B211="","",IFERROR(INDEX(Prestamos!$C$5:$C$204,MATCH($B211,Prestamos!$A$5:$A$204,0)),"No existe"))</f>
        <v/>
      </c>
      <c r="D211" s="16" t="n"/>
    </row>
    <row r="212">
      <c r="A212" s="14" t="n"/>
      <c r="C212" s="15">
        <f>IF($B212="","",IFERROR(INDEX(Prestamos!$C$5:$C$204,MATCH($B212,Prestamos!$A$5:$A$204,0)),"No existe"))</f>
        <v/>
      </c>
      <c r="D212" s="16" t="n"/>
    </row>
    <row r="213">
      <c r="A213" s="14" t="n"/>
      <c r="C213" s="15">
        <f>IF($B213="","",IFERROR(INDEX(Prestamos!$C$5:$C$204,MATCH($B213,Prestamos!$A$5:$A$204,0)),"No existe"))</f>
        <v/>
      </c>
      <c r="D213" s="16" t="n"/>
    </row>
    <row r="214">
      <c r="A214" s="14" t="n"/>
      <c r="C214" s="15">
        <f>IF($B214="","",IFERROR(INDEX(Prestamos!$C$5:$C$204,MATCH($B214,Prestamos!$A$5:$A$204,0)),"No existe"))</f>
        <v/>
      </c>
      <c r="D214" s="16" t="n"/>
    </row>
    <row r="215">
      <c r="A215" s="14" t="n"/>
      <c r="C215" s="15">
        <f>IF($B215="","",IFERROR(INDEX(Prestamos!$C$5:$C$204,MATCH($B215,Prestamos!$A$5:$A$204,0)),"No existe"))</f>
        <v/>
      </c>
      <c r="D215" s="16" t="n"/>
    </row>
    <row r="216">
      <c r="A216" s="14" t="n"/>
      <c r="C216" s="15">
        <f>IF($B216="","",IFERROR(INDEX(Prestamos!$C$5:$C$204,MATCH($B216,Prestamos!$A$5:$A$204,0)),"No existe"))</f>
        <v/>
      </c>
      <c r="D216" s="16" t="n"/>
    </row>
    <row r="217">
      <c r="A217" s="14" t="n"/>
      <c r="C217" s="15">
        <f>IF($B217="","",IFERROR(INDEX(Prestamos!$C$5:$C$204,MATCH($B217,Prestamos!$A$5:$A$204,0)),"No existe"))</f>
        <v/>
      </c>
      <c r="D217" s="16" t="n"/>
    </row>
    <row r="218">
      <c r="A218" s="14" t="n"/>
      <c r="C218" s="15">
        <f>IF($B218="","",IFERROR(INDEX(Prestamos!$C$5:$C$204,MATCH($B218,Prestamos!$A$5:$A$204,0)),"No existe"))</f>
        <v/>
      </c>
      <c r="D218" s="16" t="n"/>
    </row>
    <row r="219">
      <c r="A219" s="14" t="n"/>
      <c r="C219" s="15">
        <f>IF($B219="","",IFERROR(INDEX(Prestamos!$C$5:$C$204,MATCH($B219,Prestamos!$A$5:$A$204,0)),"No existe"))</f>
        <v/>
      </c>
      <c r="D219" s="16" t="n"/>
    </row>
    <row r="220">
      <c r="A220" s="14" t="n"/>
      <c r="C220" s="15">
        <f>IF($B220="","",IFERROR(INDEX(Prestamos!$C$5:$C$204,MATCH($B220,Prestamos!$A$5:$A$204,0)),"No existe"))</f>
        <v/>
      </c>
      <c r="D220" s="16" t="n"/>
    </row>
    <row r="221">
      <c r="A221" s="14" t="n"/>
      <c r="C221" s="15">
        <f>IF($B221="","",IFERROR(INDEX(Prestamos!$C$5:$C$204,MATCH($B221,Prestamos!$A$5:$A$204,0)),"No existe"))</f>
        <v/>
      </c>
      <c r="D221" s="16" t="n"/>
    </row>
    <row r="222">
      <c r="A222" s="14" t="n"/>
      <c r="C222" s="15">
        <f>IF($B222="","",IFERROR(INDEX(Prestamos!$C$5:$C$204,MATCH($B222,Prestamos!$A$5:$A$204,0)),"No existe"))</f>
        <v/>
      </c>
      <c r="D222" s="16" t="n"/>
    </row>
    <row r="223">
      <c r="A223" s="14" t="n"/>
      <c r="C223" s="15">
        <f>IF($B223="","",IFERROR(INDEX(Prestamos!$C$5:$C$204,MATCH($B223,Prestamos!$A$5:$A$204,0)),"No existe"))</f>
        <v/>
      </c>
      <c r="D223" s="16" t="n"/>
    </row>
    <row r="224">
      <c r="A224" s="14" t="n"/>
      <c r="C224" s="15">
        <f>IF($B224="","",IFERROR(INDEX(Prestamos!$C$5:$C$204,MATCH($B224,Prestamos!$A$5:$A$204,0)),"No existe"))</f>
        <v/>
      </c>
      <c r="D224" s="16" t="n"/>
    </row>
    <row r="225">
      <c r="A225" s="14" t="n"/>
      <c r="C225" s="15">
        <f>IF($B225="","",IFERROR(INDEX(Prestamos!$C$5:$C$204,MATCH($B225,Prestamos!$A$5:$A$204,0)),"No existe"))</f>
        <v/>
      </c>
      <c r="D225" s="16" t="n"/>
    </row>
    <row r="226">
      <c r="A226" s="14" t="n"/>
      <c r="C226" s="15">
        <f>IF($B226="","",IFERROR(INDEX(Prestamos!$C$5:$C$204,MATCH($B226,Prestamos!$A$5:$A$204,0)),"No existe"))</f>
        <v/>
      </c>
      <c r="D226" s="16" t="n"/>
    </row>
    <row r="227">
      <c r="A227" s="14" t="n"/>
      <c r="C227" s="15">
        <f>IF($B227="","",IFERROR(INDEX(Prestamos!$C$5:$C$204,MATCH($B227,Prestamos!$A$5:$A$204,0)),"No existe"))</f>
        <v/>
      </c>
      <c r="D227" s="16" t="n"/>
    </row>
    <row r="228">
      <c r="A228" s="14" t="n"/>
      <c r="C228" s="15">
        <f>IF($B228="","",IFERROR(INDEX(Prestamos!$C$5:$C$204,MATCH($B228,Prestamos!$A$5:$A$204,0)),"No existe"))</f>
        <v/>
      </c>
      <c r="D228" s="16" t="n"/>
    </row>
    <row r="229">
      <c r="A229" s="14" t="n"/>
      <c r="C229" s="15">
        <f>IF($B229="","",IFERROR(INDEX(Prestamos!$C$5:$C$204,MATCH($B229,Prestamos!$A$5:$A$204,0)),"No existe"))</f>
        <v/>
      </c>
      <c r="D229" s="16" t="n"/>
    </row>
    <row r="230">
      <c r="A230" s="14" t="n"/>
      <c r="C230" s="15">
        <f>IF($B230="","",IFERROR(INDEX(Prestamos!$C$5:$C$204,MATCH($B230,Prestamos!$A$5:$A$204,0)),"No existe"))</f>
        <v/>
      </c>
      <c r="D230" s="16" t="n"/>
    </row>
    <row r="231">
      <c r="A231" s="14" t="n"/>
      <c r="C231" s="15">
        <f>IF($B231="","",IFERROR(INDEX(Prestamos!$C$5:$C$204,MATCH($B231,Prestamos!$A$5:$A$204,0)),"No existe"))</f>
        <v/>
      </c>
      <c r="D231" s="16" t="n"/>
    </row>
    <row r="232">
      <c r="A232" s="14" t="n"/>
      <c r="C232" s="15">
        <f>IF($B232="","",IFERROR(INDEX(Prestamos!$C$5:$C$204,MATCH($B232,Prestamos!$A$5:$A$204,0)),"No existe"))</f>
        <v/>
      </c>
      <c r="D232" s="16" t="n"/>
    </row>
    <row r="233">
      <c r="A233" s="14" t="n"/>
      <c r="C233" s="15">
        <f>IF($B233="","",IFERROR(INDEX(Prestamos!$C$5:$C$204,MATCH($B233,Prestamos!$A$5:$A$204,0)),"No existe"))</f>
        <v/>
      </c>
      <c r="D233" s="16" t="n"/>
    </row>
    <row r="234">
      <c r="A234" s="14" t="n"/>
      <c r="C234" s="15">
        <f>IF($B234="","",IFERROR(INDEX(Prestamos!$C$5:$C$204,MATCH($B234,Prestamos!$A$5:$A$204,0)),"No existe"))</f>
        <v/>
      </c>
      <c r="D234" s="16" t="n"/>
    </row>
    <row r="235">
      <c r="A235" s="14" t="n"/>
      <c r="C235" s="15">
        <f>IF($B235="","",IFERROR(INDEX(Prestamos!$C$5:$C$204,MATCH($B235,Prestamos!$A$5:$A$204,0)),"No existe"))</f>
        <v/>
      </c>
      <c r="D235" s="16" t="n"/>
    </row>
    <row r="236">
      <c r="A236" s="14" t="n"/>
      <c r="C236" s="15">
        <f>IF($B236="","",IFERROR(INDEX(Prestamos!$C$5:$C$204,MATCH($B236,Prestamos!$A$5:$A$204,0)),"No existe"))</f>
        <v/>
      </c>
      <c r="D236" s="16" t="n"/>
    </row>
    <row r="237">
      <c r="A237" s="14" t="n"/>
      <c r="C237" s="15">
        <f>IF($B237="","",IFERROR(INDEX(Prestamos!$C$5:$C$204,MATCH($B237,Prestamos!$A$5:$A$204,0)),"No existe"))</f>
        <v/>
      </c>
      <c r="D237" s="16" t="n"/>
    </row>
    <row r="238">
      <c r="A238" s="14" t="n"/>
      <c r="C238" s="15">
        <f>IF($B238="","",IFERROR(INDEX(Prestamos!$C$5:$C$204,MATCH($B238,Prestamos!$A$5:$A$204,0)),"No existe"))</f>
        <v/>
      </c>
      <c r="D238" s="16" t="n"/>
    </row>
    <row r="239">
      <c r="A239" s="14" t="n"/>
      <c r="C239" s="15">
        <f>IF($B239="","",IFERROR(INDEX(Prestamos!$C$5:$C$204,MATCH($B239,Prestamos!$A$5:$A$204,0)),"No existe"))</f>
        <v/>
      </c>
      <c r="D239" s="16" t="n"/>
    </row>
    <row r="240">
      <c r="A240" s="14" t="n"/>
      <c r="C240" s="15">
        <f>IF($B240="","",IFERROR(INDEX(Prestamos!$C$5:$C$204,MATCH($B240,Prestamos!$A$5:$A$204,0)),"No existe"))</f>
        <v/>
      </c>
      <c r="D240" s="16" t="n"/>
    </row>
    <row r="241">
      <c r="A241" s="14" t="n"/>
      <c r="C241" s="15">
        <f>IF($B241="","",IFERROR(INDEX(Prestamos!$C$5:$C$204,MATCH($B241,Prestamos!$A$5:$A$204,0)),"No existe"))</f>
        <v/>
      </c>
      <c r="D241" s="16" t="n"/>
    </row>
    <row r="242">
      <c r="A242" s="14" t="n"/>
      <c r="C242" s="15">
        <f>IF($B242="","",IFERROR(INDEX(Prestamos!$C$5:$C$204,MATCH($B242,Prestamos!$A$5:$A$204,0)),"No existe"))</f>
        <v/>
      </c>
      <c r="D242" s="16" t="n"/>
    </row>
    <row r="243">
      <c r="A243" s="14" t="n"/>
      <c r="C243" s="15">
        <f>IF($B243="","",IFERROR(INDEX(Prestamos!$C$5:$C$204,MATCH($B243,Prestamos!$A$5:$A$204,0)),"No existe"))</f>
        <v/>
      </c>
      <c r="D243" s="16" t="n"/>
    </row>
    <row r="244">
      <c r="A244" s="14" t="n"/>
      <c r="C244" s="15">
        <f>IF($B244="","",IFERROR(INDEX(Prestamos!$C$5:$C$204,MATCH($B244,Prestamos!$A$5:$A$204,0)),"No existe"))</f>
        <v/>
      </c>
      <c r="D244" s="16" t="n"/>
    </row>
    <row r="245">
      <c r="A245" s="14" t="n"/>
      <c r="C245" s="15">
        <f>IF($B245="","",IFERROR(INDEX(Prestamos!$C$5:$C$204,MATCH($B245,Prestamos!$A$5:$A$204,0)),"No existe"))</f>
        <v/>
      </c>
      <c r="D245" s="16" t="n"/>
    </row>
    <row r="246">
      <c r="A246" s="14" t="n"/>
      <c r="C246" s="15">
        <f>IF($B246="","",IFERROR(INDEX(Prestamos!$C$5:$C$204,MATCH($B246,Prestamos!$A$5:$A$204,0)),"No existe"))</f>
        <v/>
      </c>
      <c r="D246" s="16" t="n"/>
    </row>
    <row r="247">
      <c r="A247" s="14" t="n"/>
      <c r="C247" s="15">
        <f>IF($B247="","",IFERROR(INDEX(Prestamos!$C$5:$C$204,MATCH($B247,Prestamos!$A$5:$A$204,0)),"No existe"))</f>
        <v/>
      </c>
      <c r="D247" s="16" t="n"/>
    </row>
    <row r="248">
      <c r="A248" s="14" t="n"/>
      <c r="C248" s="15">
        <f>IF($B248="","",IFERROR(INDEX(Prestamos!$C$5:$C$204,MATCH($B248,Prestamos!$A$5:$A$204,0)),"No existe"))</f>
        <v/>
      </c>
      <c r="D248" s="16" t="n"/>
    </row>
    <row r="249">
      <c r="A249" s="14" t="n"/>
      <c r="C249" s="15">
        <f>IF($B249="","",IFERROR(INDEX(Prestamos!$C$5:$C$204,MATCH($B249,Prestamos!$A$5:$A$204,0)),"No existe"))</f>
        <v/>
      </c>
      <c r="D249" s="16" t="n"/>
    </row>
    <row r="250">
      <c r="A250" s="14" t="n"/>
      <c r="C250" s="15">
        <f>IF($B250="","",IFERROR(INDEX(Prestamos!$C$5:$C$204,MATCH($B250,Prestamos!$A$5:$A$204,0)),"No existe"))</f>
        <v/>
      </c>
      <c r="D250" s="16" t="n"/>
    </row>
    <row r="251">
      <c r="A251" s="14" t="n"/>
      <c r="C251" s="15">
        <f>IF($B251="","",IFERROR(INDEX(Prestamos!$C$5:$C$204,MATCH($B251,Prestamos!$A$5:$A$204,0)),"No existe"))</f>
        <v/>
      </c>
      <c r="D251" s="16" t="n"/>
    </row>
    <row r="252">
      <c r="A252" s="14" t="n"/>
      <c r="C252" s="15">
        <f>IF($B252="","",IFERROR(INDEX(Prestamos!$C$5:$C$204,MATCH($B252,Prestamos!$A$5:$A$204,0)),"No existe"))</f>
        <v/>
      </c>
      <c r="D252" s="16" t="n"/>
    </row>
    <row r="253">
      <c r="A253" s="14" t="n"/>
      <c r="C253" s="15">
        <f>IF($B253="","",IFERROR(INDEX(Prestamos!$C$5:$C$204,MATCH($B253,Prestamos!$A$5:$A$204,0)),"No existe"))</f>
        <v/>
      </c>
      <c r="D253" s="16" t="n"/>
    </row>
    <row r="254">
      <c r="A254" s="14" t="n"/>
      <c r="C254" s="15">
        <f>IF($B254="","",IFERROR(INDEX(Prestamos!$C$5:$C$204,MATCH($B254,Prestamos!$A$5:$A$204,0)),"No existe"))</f>
        <v/>
      </c>
      <c r="D254" s="16" t="n"/>
    </row>
    <row r="255">
      <c r="A255" s="14" t="n"/>
      <c r="C255" s="15">
        <f>IF($B255="","",IFERROR(INDEX(Prestamos!$C$5:$C$204,MATCH($B255,Prestamos!$A$5:$A$204,0)),"No existe"))</f>
        <v/>
      </c>
      <c r="D255" s="16" t="n"/>
    </row>
    <row r="256">
      <c r="A256" s="14" t="n"/>
      <c r="C256" s="15">
        <f>IF($B256="","",IFERROR(INDEX(Prestamos!$C$5:$C$204,MATCH($B256,Prestamos!$A$5:$A$204,0)),"No existe"))</f>
        <v/>
      </c>
      <c r="D256" s="16" t="n"/>
    </row>
    <row r="257">
      <c r="A257" s="14" t="n"/>
      <c r="C257" s="15">
        <f>IF($B257="","",IFERROR(INDEX(Prestamos!$C$5:$C$204,MATCH($B257,Prestamos!$A$5:$A$204,0)),"No existe"))</f>
        <v/>
      </c>
      <c r="D257" s="16" t="n"/>
    </row>
    <row r="258">
      <c r="A258" s="14" t="n"/>
      <c r="C258" s="15">
        <f>IF($B258="","",IFERROR(INDEX(Prestamos!$C$5:$C$204,MATCH($B258,Prestamos!$A$5:$A$204,0)),"No existe"))</f>
        <v/>
      </c>
      <c r="D258" s="16" t="n"/>
    </row>
    <row r="259">
      <c r="A259" s="14" t="n"/>
      <c r="C259" s="15">
        <f>IF($B259="","",IFERROR(INDEX(Prestamos!$C$5:$C$204,MATCH($B259,Prestamos!$A$5:$A$204,0)),"No existe"))</f>
        <v/>
      </c>
      <c r="D259" s="16" t="n"/>
    </row>
    <row r="260">
      <c r="A260" s="14" t="n"/>
      <c r="C260" s="15">
        <f>IF($B260="","",IFERROR(INDEX(Prestamos!$C$5:$C$204,MATCH($B260,Prestamos!$A$5:$A$204,0)),"No existe"))</f>
        <v/>
      </c>
      <c r="D260" s="16" t="n"/>
    </row>
    <row r="261">
      <c r="A261" s="14" t="n"/>
      <c r="C261" s="15">
        <f>IF($B261="","",IFERROR(INDEX(Prestamos!$C$5:$C$204,MATCH($B261,Prestamos!$A$5:$A$204,0)),"No existe"))</f>
        <v/>
      </c>
      <c r="D261" s="16" t="n"/>
    </row>
    <row r="262">
      <c r="A262" s="14" t="n"/>
      <c r="C262" s="15">
        <f>IF($B262="","",IFERROR(INDEX(Prestamos!$C$5:$C$204,MATCH($B262,Prestamos!$A$5:$A$204,0)),"No existe"))</f>
        <v/>
      </c>
      <c r="D262" s="16" t="n"/>
    </row>
    <row r="263">
      <c r="A263" s="14" t="n"/>
      <c r="C263" s="15">
        <f>IF($B263="","",IFERROR(INDEX(Prestamos!$C$5:$C$204,MATCH($B263,Prestamos!$A$5:$A$204,0)),"No existe"))</f>
        <v/>
      </c>
      <c r="D263" s="16" t="n"/>
    </row>
    <row r="264">
      <c r="A264" s="14" t="n"/>
      <c r="C264" s="15">
        <f>IF($B264="","",IFERROR(INDEX(Prestamos!$C$5:$C$204,MATCH($B264,Prestamos!$A$5:$A$204,0)),"No existe"))</f>
        <v/>
      </c>
      <c r="D264" s="16" t="n"/>
    </row>
    <row r="265">
      <c r="A265" s="14" t="n"/>
      <c r="C265" s="15">
        <f>IF($B265="","",IFERROR(INDEX(Prestamos!$C$5:$C$204,MATCH($B265,Prestamos!$A$5:$A$204,0)),"No existe"))</f>
        <v/>
      </c>
      <c r="D265" s="16" t="n"/>
    </row>
    <row r="266">
      <c r="A266" s="14" t="n"/>
      <c r="C266" s="15">
        <f>IF($B266="","",IFERROR(INDEX(Prestamos!$C$5:$C$204,MATCH($B266,Prestamos!$A$5:$A$204,0)),"No existe"))</f>
        <v/>
      </c>
      <c r="D266" s="16" t="n"/>
    </row>
    <row r="267">
      <c r="A267" s="14" t="n"/>
      <c r="C267" s="15">
        <f>IF($B267="","",IFERROR(INDEX(Prestamos!$C$5:$C$204,MATCH($B267,Prestamos!$A$5:$A$204,0)),"No existe"))</f>
        <v/>
      </c>
      <c r="D267" s="16" t="n"/>
    </row>
    <row r="268">
      <c r="A268" s="14" t="n"/>
      <c r="C268" s="15">
        <f>IF($B268="","",IFERROR(INDEX(Prestamos!$C$5:$C$204,MATCH($B268,Prestamos!$A$5:$A$204,0)),"No existe"))</f>
        <v/>
      </c>
      <c r="D268" s="16" t="n"/>
    </row>
    <row r="269">
      <c r="A269" s="14" t="n"/>
      <c r="C269" s="15">
        <f>IF($B269="","",IFERROR(INDEX(Prestamos!$C$5:$C$204,MATCH($B269,Prestamos!$A$5:$A$204,0)),"No existe"))</f>
        <v/>
      </c>
      <c r="D269" s="16" t="n"/>
    </row>
    <row r="270">
      <c r="A270" s="14" t="n"/>
      <c r="C270" s="15">
        <f>IF($B270="","",IFERROR(INDEX(Prestamos!$C$5:$C$204,MATCH($B270,Prestamos!$A$5:$A$204,0)),"No existe"))</f>
        <v/>
      </c>
      <c r="D270" s="16" t="n"/>
    </row>
    <row r="271">
      <c r="A271" s="14" t="n"/>
      <c r="C271" s="15">
        <f>IF($B271="","",IFERROR(INDEX(Prestamos!$C$5:$C$204,MATCH($B271,Prestamos!$A$5:$A$204,0)),"No existe"))</f>
        <v/>
      </c>
      <c r="D271" s="16" t="n"/>
    </row>
    <row r="272">
      <c r="A272" s="14" t="n"/>
      <c r="C272" s="15">
        <f>IF($B272="","",IFERROR(INDEX(Prestamos!$C$5:$C$204,MATCH($B272,Prestamos!$A$5:$A$204,0)),"No existe"))</f>
        <v/>
      </c>
      <c r="D272" s="16" t="n"/>
    </row>
    <row r="273">
      <c r="A273" s="14" t="n"/>
      <c r="C273" s="15">
        <f>IF($B273="","",IFERROR(INDEX(Prestamos!$C$5:$C$204,MATCH($B273,Prestamos!$A$5:$A$204,0)),"No existe"))</f>
        <v/>
      </c>
      <c r="D273" s="16" t="n"/>
    </row>
    <row r="274">
      <c r="A274" s="14" t="n"/>
      <c r="C274" s="15">
        <f>IF($B274="","",IFERROR(INDEX(Prestamos!$C$5:$C$204,MATCH($B274,Prestamos!$A$5:$A$204,0)),"No existe"))</f>
        <v/>
      </c>
      <c r="D274" s="16" t="n"/>
    </row>
    <row r="275">
      <c r="A275" s="14" t="n"/>
      <c r="C275" s="15">
        <f>IF($B275="","",IFERROR(INDEX(Prestamos!$C$5:$C$204,MATCH($B275,Prestamos!$A$5:$A$204,0)),"No existe"))</f>
        <v/>
      </c>
      <c r="D275" s="16" t="n"/>
    </row>
    <row r="276">
      <c r="A276" s="14" t="n"/>
      <c r="C276" s="15">
        <f>IF($B276="","",IFERROR(INDEX(Prestamos!$C$5:$C$204,MATCH($B276,Prestamos!$A$5:$A$204,0)),"No existe"))</f>
        <v/>
      </c>
      <c r="D276" s="16" t="n"/>
    </row>
    <row r="277">
      <c r="A277" s="14" t="n"/>
      <c r="C277" s="15">
        <f>IF($B277="","",IFERROR(INDEX(Prestamos!$C$5:$C$204,MATCH($B277,Prestamos!$A$5:$A$204,0)),"No existe"))</f>
        <v/>
      </c>
      <c r="D277" s="16" t="n"/>
    </row>
    <row r="278">
      <c r="A278" s="14" t="n"/>
      <c r="C278" s="15">
        <f>IF($B278="","",IFERROR(INDEX(Prestamos!$C$5:$C$204,MATCH($B278,Prestamos!$A$5:$A$204,0)),"No existe"))</f>
        <v/>
      </c>
      <c r="D278" s="16" t="n"/>
    </row>
    <row r="279">
      <c r="A279" s="14" t="n"/>
      <c r="C279" s="15">
        <f>IF($B279="","",IFERROR(INDEX(Prestamos!$C$5:$C$204,MATCH($B279,Prestamos!$A$5:$A$204,0)),"No existe"))</f>
        <v/>
      </c>
      <c r="D279" s="16" t="n"/>
    </row>
    <row r="280">
      <c r="A280" s="14" t="n"/>
      <c r="C280" s="15">
        <f>IF($B280="","",IFERROR(INDEX(Prestamos!$C$5:$C$204,MATCH($B280,Prestamos!$A$5:$A$204,0)),"No existe"))</f>
        <v/>
      </c>
      <c r="D280" s="16" t="n"/>
    </row>
    <row r="281">
      <c r="A281" s="14" t="n"/>
      <c r="C281" s="15">
        <f>IF($B281="","",IFERROR(INDEX(Prestamos!$C$5:$C$204,MATCH($B281,Prestamos!$A$5:$A$204,0)),"No existe"))</f>
        <v/>
      </c>
      <c r="D281" s="16" t="n"/>
    </row>
    <row r="282">
      <c r="A282" s="14" t="n"/>
      <c r="C282" s="15">
        <f>IF($B282="","",IFERROR(INDEX(Prestamos!$C$5:$C$204,MATCH($B282,Prestamos!$A$5:$A$204,0)),"No existe"))</f>
        <v/>
      </c>
      <c r="D282" s="16" t="n"/>
    </row>
    <row r="283">
      <c r="A283" s="14" t="n"/>
      <c r="C283" s="15">
        <f>IF($B283="","",IFERROR(INDEX(Prestamos!$C$5:$C$204,MATCH($B283,Prestamos!$A$5:$A$204,0)),"No existe"))</f>
        <v/>
      </c>
      <c r="D283" s="16" t="n"/>
    </row>
    <row r="284">
      <c r="A284" s="14" t="n"/>
      <c r="C284" s="15">
        <f>IF($B284="","",IFERROR(INDEX(Prestamos!$C$5:$C$204,MATCH($B284,Prestamos!$A$5:$A$204,0)),"No existe"))</f>
        <v/>
      </c>
      <c r="D284" s="16" t="n"/>
    </row>
    <row r="285">
      <c r="A285" s="14" t="n"/>
      <c r="C285" s="15">
        <f>IF($B285="","",IFERROR(INDEX(Prestamos!$C$5:$C$204,MATCH($B285,Prestamos!$A$5:$A$204,0)),"No existe"))</f>
        <v/>
      </c>
      <c r="D285" s="16" t="n"/>
    </row>
    <row r="286">
      <c r="A286" s="14" t="n"/>
      <c r="C286" s="15">
        <f>IF($B286="","",IFERROR(INDEX(Prestamos!$C$5:$C$204,MATCH($B286,Prestamos!$A$5:$A$204,0)),"No existe"))</f>
        <v/>
      </c>
      <c r="D286" s="16" t="n"/>
    </row>
    <row r="287">
      <c r="A287" s="14" t="n"/>
      <c r="C287" s="15">
        <f>IF($B287="","",IFERROR(INDEX(Prestamos!$C$5:$C$204,MATCH($B287,Prestamos!$A$5:$A$204,0)),"No existe"))</f>
        <v/>
      </c>
      <c r="D287" s="16" t="n"/>
    </row>
    <row r="288">
      <c r="A288" s="14" t="n"/>
      <c r="C288" s="15">
        <f>IF($B288="","",IFERROR(INDEX(Prestamos!$C$5:$C$204,MATCH($B288,Prestamos!$A$5:$A$204,0)),"No existe"))</f>
        <v/>
      </c>
      <c r="D288" s="16" t="n"/>
    </row>
    <row r="289">
      <c r="A289" s="14" t="n"/>
      <c r="C289" s="15">
        <f>IF($B289="","",IFERROR(INDEX(Prestamos!$C$5:$C$204,MATCH($B289,Prestamos!$A$5:$A$204,0)),"No existe"))</f>
        <v/>
      </c>
      <c r="D289" s="16" t="n"/>
    </row>
    <row r="290">
      <c r="A290" s="14" t="n"/>
      <c r="C290" s="15">
        <f>IF($B290="","",IFERROR(INDEX(Prestamos!$C$5:$C$204,MATCH($B290,Prestamos!$A$5:$A$204,0)),"No existe"))</f>
        <v/>
      </c>
      <c r="D290" s="16" t="n"/>
    </row>
    <row r="291">
      <c r="A291" s="14" t="n"/>
      <c r="C291" s="15">
        <f>IF($B291="","",IFERROR(INDEX(Prestamos!$C$5:$C$204,MATCH($B291,Prestamos!$A$5:$A$204,0)),"No existe"))</f>
        <v/>
      </c>
      <c r="D291" s="16" t="n"/>
    </row>
    <row r="292">
      <c r="A292" s="14" t="n"/>
      <c r="C292" s="15">
        <f>IF($B292="","",IFERROR(INDEX(Prestamos!$C$5:$C$204,MATCH($B292,Prestamos!$A$5:$A$204,0)),"No existe"))</f>
        <v/>
      </c>
      <c r="D292" s="16" t="n"/>
    </row>
    <row r="293">
      <c r="A293" s="14" t="n"/>
      <c r="C293" s="15">
        <f>IF($B293="","",IFERROR(INDEX(Prestamos!$C$5:$C$204,MATCH($B293,Prestamos!$A$5:$A$204,0)),"No existe"))</f>
        <v/>
      </c>
      <c r="D293" s="16" t="n"/>
    </row>
    <row r="294">
      <c r="A294" s="14" t="n"/>
      <c r="C294" s="15">
        <f>IF($B294="","",IFERROR(INDEX(Prestamos!$C$5:$C$204,MATCH($B294,Prestamos!$A$5:$A$204,0)),"No existe"))</f>
        <v/>
      </c>
      <c r="D294" s="16" t="n"/>
    </row>
    <row r="295">
      <c r="A295" s="14" t="n"/>
      <c r="C295" s="15">
        <f>IF($B295="","",IFERROR(INDEX(Prestamos!$C$5:$C$204,MATCH($B295,Prestamos!$A$5:$A$204,0)),"No existe"))</f>
        <v/>
      </c>
      <c r="D295" s="16" t="n"/>
    </row>
    <row r="296">
      <c r="A296" s="14" t="n"/>
      <c r="C296" s="15">
        <f>IF($B296="","",IFERROR(INDEX(Prestamos!$C$5:$C$204,MATCH($B296,Prestamos!$A$5:$A$204,0)),"No existe"))</f>
        <v/>
      </c>
      <c r="D296" s="16" t="n"/>
    </row>
    <row r="297">
      <c r="A297" s="14" t="n"/>
      <c r="C297" s="15">
        <f>IF($B297="","",IFERROR(INDEX(Prestamos!$C$5:$C$204,MATCH($B297,Prestamos!$A$5:$A$204,0)),"No existe"))</f>
        <v/>
      </c>
      <c r="D297" s="16" t="n"/>
    </row>
    <row r="298">
      <c r="A298" s="14" t="n"/>
      <c r="C298" s="15">
        <f>IF($B298="","",IFERROR(INDEX(Prestamos!$C$5:$C$204,MATCH($B298,Prestamos!$A$5:$A$204,0)),"No existe"))</f>
        <v/>
      </c>
      <c r="D298" s="16" t="n"/>
    </row>
    <row r="299">
      <c r="A299" s="14" t="n"/>
      <c r="C299" s="15">
        <f>IF($B299="","",IFERROR(INDEX(Prestamos!$C$5:$C$204,MATCH($B299,Prestamos!$A$5:$A$204,0)),"No existe"))</f>
        <v/>
      </c>
      <c r="D299" s="16" t="n"/>
    </row>
    <row r="300">
      <c r="A300" s="14" t="n"/>
      <c r="C300" s="15">
        <f>IF($B300="","",IFERROR(INDEX(Prestamos!$C$5:$C$204,MATCH($B300,Prestamos!$A$5:$A$204,0)),"No existe"))</f>
        <v/>
      </c>
      <c r="D300" s="16" t="n"/>
    </row>
    <row r="301">
      <c r="A301" s="14" t="n"/>
      <c r="C301" s="15">
        <f>IF($B301="","",IFERROR(INDEX(Prestamos!$C$5:$C$204,MATCH($B301,Prestamos!$A$5:$A$204,0)),"No existe"))</f>
        <v/>
      </c>
      <c r="D301" s="16" t="n"/>
    </row>
    <row r="302">
      <c r="A302" s="14" t="n"/>
      <c r="C302" s="15">
        <f>IF($B302="","",IFERROR(INDEX(Prestamos!$C$5:$C$204,MATCH($B302,Prestamos!$A$5:$A$204,0)),"No existe"))</f>
        <v/>
      </c>
      <c r="D302" s="16" t="n"/>
    </row>
    <row r="303">
      <c r="A303" s="14" t="n"/>
      <c r="C303" s="15">
        <f>IF($B303="","",IFERROR(INDEX(Prestamos!$C$5:$C$204,MATCH($B303,Prestamos!$A$5:$A$204,0)),"No existe"))</f>
        <v/>
      </c>
      <c r="D303" s="16" t="n"/>
    </row>
    <row r="304">
      <c r="A304" s="14" t="n"/>
      <c r="C304" s="15">
        <f>IF($B304="","",IFERROR(INDEX(Prestamos!$C$5:$C$204,MATCH($B304,Prestamos!$A$5:$A$204,0)),"No existe"))</f>
        <v/>
      </c>
      <c r="D304" s="16" t="n"/>
    </row>
    <row r="305">
      <c r="A305" s="14" t="n"/>
      <c r="C305" s="15">
        <f>IF($B305="","",IFERROR(INDEX(Prestamos!$C$5:$C$204,MATCH($B305,Prestamos!$A$5:$A$204,0)),"No existe"))</f>
        <v/>
      </c>
      <c r="D305" s="16" t="n"/>
    </row>
    <row r="306">
      <c r="A306" s="14" t="n"/>
      <c r="C306" s="15">
        <f>IF($B306="","",IFERROR(INDEX(Prestamos!$C$5:$C$204,MATCH($B306,Prestamos!$A$5:$A$204,0)),"No existe"))</f>
        <v/>
      </c>
      <c r="D306" s="16" t="n"/>
    </row>
    <row r="307">
      <c r="A307" s="14" t="n"/>
      <c r="C307" s="15">
        <f>IF($B307="","",IFERROR(INDEX(Prestamos!$C$5:$C$204,MATCH($B307,Prestamos!$A$5:$A$204,0)),"No existe"))</f>
        <v/>
      </c>
      <c r="D307" s="16" t="n"/>
    </row>
    <row r="308">
      <c r="A308" s="14" t="n"/>
      <c r="C308" s="15">
        <f>IF($B308="","",IFERROR(INDEX(Prestamos!$C$5:$C$204,MATCH($B308,Prestamos!$A$5:$A$204,0)),"No existe"))</f>
        <v/>
      </c>
      <c r="D308" s="16" t="n"/>
    </row>
    <row r="309">
      <c r="A309" s="14" t="n"/>
      <c r="C309" s="15">
        <f>IF($B309="","",IFERROR(INDEX(Prestamos!$C$5:$C$204,MATCH($B309,Prestamos!$A$5:$A$204,0)),"No existe"))</f>
        <v/>
      </c>
      <c r="D309" s="16" t="n"/>
    </row>
    <row r="310">
      <c r="A310" s="14" t="n"/>
      <c r="C310" s="15">
        <f>IF($B310="","",IFERROR(INDEX(Prestamos!$C$5:$C$204,MATCH($B310,Prestamos!$A$5:$A$204,0)),"No existe"))</f>
        <v/>
      </c>
      <c r="D310" s="16" t="n"/>
    </row>
    <row r="311">
      <c r="A311" s="14" t="n"/>
      <c r="C311" s="15">
        <f>IF($B311="","",IFERROR(INDEX(Prestamos!$C$5:$C$204,MATCH($B311,Prestamos!$A$5:$A$204,0)),"No existe"))</f>
        <v/>
      </c>
      <c r="D311" s="16" t="n"/>
    </row>
    <row r="312">
      <c r="A312" s="14" t="n"/>
      <c r="C312" s="15">
        <f>IF($B312="","",IFERROR(INDEX(Prestamos!$C$5:$C$204,MATCH($B312,Prestamos!$A$5:$A$204,0)),"No existe"))</f>
        <v/>
      </c>
      <c r="D312" s="16" t="n"/>
    </row>
    <row r="313">
      <c r="A313" s="14" t="n"/>
      <c r="C313" s="15">
        <f>IF($B313="","",IFERROR(INDEX(Prestamos!$C$5:$C$204,MATCH($B313,Prestamos!$A$5:$A$204,0)),"No existe"))</f>
        <v/>
      </c>
      <c r="D313" s="16" t="n"/>
    </row>
    <row r="314">
      <c r="A314" s="14" t="n"/>
      <c r="C314" s="15">
        <f>IF($B314="","",IFERROR(INDEX(Prestamos!$C$5:$C$204,MATCH($B314,Prestamos!$A$5:$A$204,0)),"No existe"))</f>
        <v/>
      </c>
      <c r="D314" s="16" t="n"/>
    </row>
    <row r="315">
      <c r="A315" s="14" t="n"/>
      <c r="C315" s="15">
        <f>IF($B315="","",IFERROR(INDEX(Prestamos!$C$5:$C$204,MATCH($B315,Prestamos!$A$5:$A$204,0)),"No existe"))</f>
        <v/>
      </c>
      <c r="D315" s="16" t="n"/>
    </row>
    <row r="316">
      <c r="A316" s="14" t="n"/>
      <c r="C316" s="15">
        <f>IF($B316="","",IFERROR(INDEX(Prestamos!$C$5:$C$204,MATCH($B316,Prestamos!$A$5:$A$204,0)),"No existe"))</f>
        <v/>
      </c>
      <c r="D316" s="16" t="n"/>
    </row>
    <row r="317">
      <c r="A317" s="14" t="n"/>
      <c r="C317" s="15">
        <f>IF($B317="","",IFERROR(INDEX(Prestamos!$C$5:$C$204,MATCH($B317,Prestamos!$A$5:$A$204,0)),"No existe"))</f>
        <v/>
      </c>
      <c r="D317" s="16" t="n"/>
    </row>
    <row r="318">
      <c r="A318" s="14" t="n"/>
      <c r="C318" s="15">
        <f>IF($B318="","",IFERROR(INDEX(Prestamos!$C$5:$C$204,MATCH($B318,Prestamos!$A$5:$A$204,0)),"No existe"))</f>
        <v/>
      </c>
      <c r="D318" s="16" t="n"/>
    </row>
    <row r="319">
      <c r="A319" s="14" t="n"/>
      <c r="C319" s="15">
        <f>IF($B319="","",IFERROR(INDEX(Prestamos!$C$5:$C$204,MATCH($B319,Prestamos!$A$5:$A$204,0)),"No existe"))</f>
        <v/>
      </c>
      <c r="D319" s="16" t="n"/>
    </row>
    <row r="320">
      <c r="A320" s="14" t="n"/>
      <c r="C320" s="15">
        <f>IF($B320="","",IFERROR(INDEX(Prestamos!$C$5:$C$204,MATCH($B320,Prestamos!$A$5:$A$204,0)),"No existe"))</f>
        <v/>
      </c>
      <c r="D320" s="16" t="n"/>
    </row>
    <row r="321">
      <c r="A321" s="14" t="n"/>
      <c r="C321" s="15">
        <f>IF($B321="","",IFERROR(INDEX(Prestamos!$C$5:$C$204,MATCH($B321,Prestamos!$A$5:$A$204,0)),"No existe"))</f>
        <v/>
      </c>
      <c r="D321" s="16" t="n"/>
    </row>
    <row r="322">
      <c r="A322" s="14" t="n"/>
      <c r="C322" s="15">
        <f>IF($B322="","",IFERROR(INDEX(Prestamos!$C$5:$C$204,MATCH($B322,Prestamos!$A$5:$A$204,0)),"No existe"))</f>
        <v/>
      </c>
      <c r="D322" s="16" t="n"/>
    </row>
    <row r="323">
      <c r="A323" s="14" t="n"/>
      <c r="C323" s="15">
        <f>IF($B323="","",IFERROR(INDEX(Prestamos!$C$5:$C$204,MATCH($B323,Prestamos!$A$5:$A$204,0)),"No existe"))</f>
        <v/>
      </c>
      <c r="D323" s="16" t="n"/>
    </row>
    <row r="324">
      <c r="A324" s="14" t="n"/>
      <c r="C324" s="15">
        <f>IF($B324="","",IFERROR(INDEX(Prestamos!$C$5:$C$204,MATCH($B324,Prestamos!$A$5:$A$204,0)),"No existe"))</f>
        <v/>
      </c>
      <c r="D324" s="16" t="n"/>
    </row>
    <row r="325">
      <c r="A325" s="14" t="n"/>
      <c r="C325" s="15">
        <f>IF($B325="","",IFERROR(INDEX(Prestamos!$C$5:$C$204,MATCH($B325,Prestamos!$A$5:$A$204,0)),"No existe"))</f>
        <v/>
      </c>
      <c r="D325" s="16" t="n"/>
    </row>
    <row r="326">
      <c r="A326" s="14" t="n"/>
      <c r="C326" s="15">
        <f>IF($B326="","",IFERROR(INDEX(Prestamos!$C$5:$C$204,MATCH($B326,Prestamos!$A$5:$A$204,0)),"No existe"))</f>
        <v/>
      </c>
      <c r="D326" s="16" t="n"/>
    </row>
    <row r="327">
      <c r="A327" s="14" t="n"/>
      <c r="C327" s="15">
        <f>IF($B327="","",IFERROR(INDEX(Prestamos!$C$5:$C$204,MATCH($B327,Prestamos!$A$5:$A$204,0)),"No existe"))</f>
        <v/>
      </c>
      <c r="D327" s="16" t="n"/>
    </row>
    <row r="328">
      <c r="A328" s="14" t="n"/>
      <c r="C328" s="15">
        <f>IF($B328="","",IFERROR(INDEX(Prestamos!$C$5:$C$204,MATCH($B328,Prestamos!$A$5:$A$204,0)),"No existe"))</f>
        <v/>
      </c>
      <c r="D328" s="16" t="n"/>
    </row>
    <row r="329">
      <c r="A329" s="14" t="n"/>
      <c r="C329" s="15">
        <f>IF($B329="","",IFERROR(INDEX(Prestamos!$C$5:$C$204,MATCH($B329,Prestamos!$A$5:$A$204,0)),"No existe"))</f>
        <v/>
      </c>
      <c r="D329" s="16" t="n"/>
    </row>
    <row r="330">
      <c r="A330" s="14" t="n"/>
      <c r="C330" s="15">
        <f>IF($B330="","",IFERROR(INDEX(Prestamos!$C$5:$C$204,MATCH($B330,Prestamos!$A$5:$A$204,0)),"No existe"))</f>
        <v/>
      </c>
      <c r="D330" s="16" t="n"/>
    </row>
    <row r="331">
      <c r="A331" s="14" t="n"/>
      <c r="C331" s="15">
        <f>IF($B331="","",IFERROR(INDEX(Prestamos!$C$5:$C$204,MATCH($B331,Prestamos!$A$5:$A$204,0)),"No existe"))</f>
        <v/>
      </c>
      <c r="D331" s="16" t="n"/>
    </row>
    <row r="332">
      <c r="A332" s="14" t="n"/>
      <c r="C332" s="15">
        <f>IF($B332="","",IFERROR(INDEX(Prestamos!$C$5:$C$204,MATCH($B332,Prestamos!$A$5:$A$204,0)),"No existe"))</f>
        <v/>
      </c>
      <c r="D332" s="16" t="n"/>
    </row>
    <row r="333">
      <c r="A333" s="14" t="n"/>
      <c r="C333" s="15">
        <f>IF($B333="","",IFERROR(INDEX(Prestamos!$C$5:$C$204,MATCH($B333,Prestamos!$A$5:$A$204,0)),"No existe"))</f>
        <v/>
      </c>
      <c r="D333" s="16" t="n"/>
    </row>
    <row r="334">
      <c r="A334" s="14" t="n"/>
      <c r="C334" s="15">
        <f>IF($B334="","",IFERROR(INDEX(Prestamos!$C$5:$C$204,MATCH($B334,Prestamos!$A$5:$A$204,0)),"No existe"))</f>
        <v/>
      </c>
      <c r="D334" s="16" t="n"/>
    </row>
    <row r="335">
      <c r="A335" s="14" t="n"/>
      <c r="C335" s="15">
        <f>IF($B335="","",IFERROR(INDEX(Prestamos!$C$5:$C$204,MATCH($B335,Prestamos!$A$5:$A$204,0)),"No existe"))</f>
        <v/>
      </c>
      <c r="D335" s="16" t="n"/>
    </row>
    <row r="336">
      <c r="A336" s="14" t="n"/>
      <c r="C336" s="15">
        <f>IF($B336="","",IFERROR(INDEX(Prestamos!$C$5:$C$204,MATCH($B336,Prestamos!$A$5:$A$204,0)),"No existe"))</f>
        <v/>
      </c>
      <c r="D336" s="16" t="n"/>
    </row>
    <row r="337">
      <c r="A337" s="14" t="n"/>
      <c r="C337" s="15">
        <f>IF($B337="","",IFERROR(INDEX(Prestamos!$C$5:$C$204,MATCH($B337,Prestamos!$A$5:$A$204,0)),"No existe"))</f>
        <v/>
      </c>
      <c r="D337" s="16" t="n"/>
    </row>
    <row r="338">
      <c r="A338" s="14" t="n"/>
      <c r="C338" s="15">
        <f>IF($B338="","",IFERROR(INDEX(Prestamos!$C$5:$C$204,MATCH($B338,Prestamos!$A$5:$A$204,0)),"No existe"))</f>
        <v/>
      </c>
      <c r="D338" s="16" t="n"/>
    </row>
    <row r="339">
      <c r="A339" s="14" t="n"/>
      <c r="C339" s="15">
        <f>IF($B339="","",IFERROR(INDEX(Prestamos!$C$5:$C$204,MATCH($B339,Prestamos!$A$5:$A$204,0)),"No existe"))</f>
        <v/>
      </c>
      <c r="D339" s="16" t="n"/>
    </row>
    <row r="340">
      <c r="A340" s="14" t="n"/>
      <c r="C340" s="15">
        <f>IF($B340="","",IFERROR(INDEX(Prestamos!$C$5:$C$204,MATCH($B340,Prestamos!$A$5:$A$204,0)),"No existe"))</f>
        <v/>
      </c>
      <c r="D340" s="16" t="n"/>
    </row>
    <row r="341">
      <c r="A341" s="14" t="n"/>
      <c r="C341" s="15">
        <f>IF($B341="","",IFERROR(INDEX(Prestamos!$C$5:$C$204,MATCH($B341,Prestamos!$A$5:$A$204,0)),"No existe"))</f>
        <v/>
      </c>
      <c r="D341" s="16" t="n"/>
    </row>
    <row r="342">
      <c r="A342" s="14" t="n"/>
      <c r="C342" s="15">
        <f>IF($B342="","",IFERROR(INDEX(Prestamos!$C$5:$C$204,MATCH($B342,Prestamos!$A$5:$A$204,0)),"No existe"))</f>
        <v/>
      </c>
      <c r="D342" s="16" t="n"/>
    </row>
    <row r="343">
      <c r="A343" s="14" t="n"/>
      <c r="C343" s="15">
        <f>IF($B343="","",IFERROR(INDEX(Prestamos!$C$5:$C$204,MATCH($B343,Prestamos!$A$5:$A$204,0)),"No existe"))</f>
        <v/>
      </c>
      <c r="D343" s="16" t="n"/>
    </row>
    <row r="344">
      <c r="A344" s="14" t="n"/>
      <c r="C344" s="15">
        <f>IF($B344="","",IFERROR(INDEX(Prestamos!$C$5:$C$204,MATCH($B344,Prestamos!$A$5:$A$204,0)),"No existe"))</f>
        <v/>
      </c>
      <c r="D344" s="16" t="n"/>
    </row>
    <row r="345">
      <c r="A345" s="14" t="n"/>
      <c r="C345" s="15">
        <f>IF($B345="","",IFERROR(INDEX(Prestamos!$C$5:$C$204,MATCH($B345,Prestamos!$A$5:$A$204,0)),"No existe"))</f>
        <v/>
      </c>
      <c r="D345" s="16" t="n"/>
    </row>
    <row r="346">
      <c r="A346" s="14" t="n"/>
      <c r="C346" s="15">
        <f>IF($B346="","",IFERROR(INDEX(Prestamos!$C$5:$C$204,MATCH($B346,Prestamos!$A$5:$A$204,0)),"No existe"))</f>
        <v/>
      </c>
      <c r="D346" s="16" t="n"/>
    </row>
    <row r="347">
      <c r="A347" s="14" t="n"/>
      <c r="C347" s="15">
        <f>IF($B347="","",IFERROR(INDEX(Prestamos!$C$5:$C$204,MATCH($B347,Prestamos!$A$5:$A$204,0)),"No existe"))</f>
        <v/>
      </c>
      <c r="D347" s="16" t="n"/>
    </row>
    <row r="348">
      <c r="A348" s="14" t="n"/>
      <c r="C348" s="15">
        <f>IF($B348="","",IFERROR(INDEX(Prestamos!$C$5:$C$204,MATCH($B348,Prestamos!$A$5:$A$204,0)),"No existe"))</f>
        <v/>
      </c>
      <c r="D348" s="16" t="n"/>
    </row>
    <row r="349">
      <c r="A349" s="14" t="n"/>
      <c r="C349" s="15">
        <f>IF($B349="","",IFERROR(INDEX(Prestamos!$C$5:$C$204,MATCH($B349,Prestamos!$A$5:$A$204,0)),"No existe"))</f>
        <v/>
      </c>
      <c r="D349" s="16" t="n"/>
    </row>
    <row r="350">
      <c r="A350" s="14" t="n"/>
      <c r="C350" s="15">
        <f>IF($B350="","",IFERROR(INDEX(Prestamos!$C$5:$C$204,MATCH($B350,Prestamos!$A$5:$A$204,0)),"No existe"))</f>
        <v/>
      </c>
      <c r="D350" s="16" t="n"/>
    </row>
    <row r="351">
      <c r="A351" s="14" t="n"/>
      <c r="C351" s="15">
        <f>IF($B351="","",IFERROR(INDEX(Prestamos!$C$5:$C$204,MATCH($B351,Prestamos!$A$5:$A$204,0)),"No existe"))</f>
        <v/>
      </c>
      <c r="D351" s="16" t="n"/>
    </row>
    <row r="352">
      <c r="A352" s="14" t="n"/>
      <c r="C352" s="15">
        <f>IF($B352="","",IFERROR(INDEX(Prestamos!$C$5:$C$204,MATCH($B352,Prestamos!$A$5:$A$204,0)),"No existe"))</f>
        <v/>
      </c>
      <c r="D352" s="16" t="n"/>
    </row>
    <row r="353">
      <c r="A353" s="14" t="n"/>
      <c r="C353" s="15">
        <f>IF($B353="","",IFERROR(INDEX(Prestamos!$C$5:$C$204,MATCH($B353,Prestamos!$A$5:$A$204,0)),"No existe"))</f>
        <v/>
      </c>
      <c r="D353" s="16" t="n"/>
    </row>
    <row r="354">
      <c r="A354" s="14" t="n"/>
      <c r="C354" s="15">
        <f>IF($B354="","",IFERROR(INDEX(Prestamos!$C$5:$C$204,MATCH($B354,Prestamos!$A$5:$A$204,0)),"No existe"))</f>
        <v/>
      </c>
      <c r="D354" s="16" t="n"/>
    </row>
    <row r="355">
      <c r="A355" s="14" t="n"/>
      <c r="C355" s="15">
        <f>IF($B355="","",IFERROR(INDEX(Prestamos!$C$5:$C$204,MATCH($B355,Prestamos!$A$5:$A$204,0)),"No existe"))</f>
        <v/>
      </c>
      <c r="D355" s="16" t="n"/>
    </row>
    <row r="356">
      <c r="A356" s="14" t="n"/>
      <c r="C356" s="15">
        <f>IF($B356="","",IFERROR(INDEX(Prestamos!$C$5:$C$204,MATCH($B356,Prestamos!$A$5:$A$204,0)),"No existe"))</f>
        <v/>
      </c>
      <c r="D356" s="16" t="n"/>
    </row>
    <row r="357">
      <c r="A357" s="14" t="n"/>
      <c r="C357" s="15">
        <f>IF($B357="","",IFERROR(INDEX(Prestamos!$C$5:$C$204,MATCH($B357,Prestamos!$A$5:$A$204,0)),"No existe"))</f>
        <v/>
      </c>
      <c r="D357" s="16" t="n"/>
    </row>
    <row r="358">
      <c r="A358" s="14" t="n"/>
      <c r="C358" s="15">
        <f>IF($B358="","",IFERROR(INDEX(Prestamos!$C$5:$C$204,MATCH($B358,Prestamos!$A$5:$A$204,0)),"No existe"))</f>
        <v/>
      </c>
      <c r="D358" s="16" t="n"/>
    </row>
    <row r="359">
      <c r="A359" s="14" t="n"/>
      <c r="C359" s="15">
        <f>IF($B359="","",IFERROR(INDEX(Prestamos!$C$5:$C$204,MATCH($B359,Prestamos!$A$5:$A$204,0)),"No existe"))</f>
        <v/>
      </c>
      <c r="D359" s="16" t="n"/>
    </row>
    <row r="360">
      <c r="A360" s="14" t="n"/>
      <c r="C360" s="15">
        <f>IF($B360="","",IFERROR(INDEX(Prestamos!$C$5:$C$204,MATCH($B360,Prestamos!$A$5:$A$204,0)),"No existe"))</f>
        <v/>
      </c>
      <c r="D360" s="16" t="n"/>
    </row>
    <row r="361">
      <c r="A361" s="14" t="n"/>
      <c r="C361" s="15">
        <f>IF($B361="","",IFERROR(INDEX(Prestamos!$C$5:$C$204,MATCH($B361,Prestamos!$A$5:$A$204,0)),"No existe"))</f>
        <v/>
      </c>
      <c r="D361" s="16" t="n"/>
    </row>
    <row r="362">
      <c r="A362" s="14" t="n"/>
      <c r="C362" s="15">
        <f>IF($B362="","",IFERROR(INDEX(Prestamos!$C$5:$C$204,MATCH($B362,Prestamos!$A$5:$A$204,0)),"No existe"))</f>
        <v/>
      </c>
      <c r="D362" s="16" t="n"/>
    </row>
    <row r="363">
      <c r="A363" s="14" t="n"/>
      <c r="C363" s="15">
        <f>IF($B363="","",IFERROR(INDEX(Prestamos!$C$5:$C$204,MATCH($B363,Prestamos!$A$5:$A$204,0)),"No existe"))</f>
        <v/>
      </c>
      <c r="D363" s="16" t="n"/>
    </row>
    <row r="364">
      <c r="A364" s="14" t="n"/>
      <c r="C364" s="15">
        <f>IF($B364="","",IFERROR(INDEX(Prestamos!$C$5:$C$204,MATCH($B364,Prestamos!$A$5:$A$204,0)),"No existe"))</f>
        <v/>
      </c>
      <c r="D364" s="16" t="n"/>
    </row>
    <row r="365">
      <c r="A365" s="14" t="n"/>
      <c r="C365" s="15">
        <f>IF($B365="","",IFERROR(INDEX(Prestamos!$C$5:$C$204,MATCH($B365,Prestamos!$A$5:$A$204,0)),"No existe"))</f>
        <v/>
      </c>
      <c r="D365" s="16" t="n"/>
    </row>
    <row r="366">
      <c r="A366" s="14" t="n"/>
      <c r="C366" s="15">
        <f>IF($B366="","",IFERROR(INDEX(Prestamos!$C$5:$C$204,MATCH($B366,Prestamos!$A$5:$A$204,0)),"No existe"))</f>
        <v/>
      </c>
      <c r="D366" s="16" t="n"/>
    </row>
    <row r="367">
      <c r="A367" s="14" t="n"/>
      <c r="C367" s="15">
        <f>IF($B367="","",IFERROR(INDEX(Prestamos!$C$5:$C$204,MATCH($B367,Prestamos!$A$5:$A$204,0)),"No existe"))</f>
        <v/>
      </c>
      <c r="D367" s="16" t="n"/>
    </row>
    <row r="368">
      <c r="A368" s="14" t="n"/>
      <c r="C368" s="15">
        <f>IF($B368="","",IFERROR(INDEX(Prestamos!$C$5:$C$204,MATCH($B368,Prestamos!$A$5:$A$204,0)),"No existe"))</f>
        <v/>
      </c>
      <c r="D368" s="16" t="n"/>
    </row>
    <row r="369">
      <c r="A369" s="14" t="n"/>
      <c r="C369" s="15">
        <f>IF($B369="","",IFERROR(INDEX(Prestamos!$C$5:$C$204,MATCH($B369,Prestamos!$A$5:$A$204,0)),"No existe"))</f>
        <v/>
      </c>
      <c r="D369" s="16" t="n"/>
    </row>
    <row r="370">
      <c r="A370" s="14" t="n"/>
      <c r="C370" s="15">
        <f>IF($B370="","",IFERROR(INDEX(Prestamos!$C$5:$C$204,MATCH($B370,Prestamos!$A$5:$A$204,0)),"No existe"))</f>
        <v/>
      </c>
      <c r="D370" s="16" t="n"/>
    </row>
    <row r="371">
      <c r="A371" s="14" t="n"/>
      <c r="C371" s="15">
        <f>IF($B371="","",IFERROR(INDEX(Prestamos!$C$5:$C$204,MATCH($B371,Prestamos!$A$5:$A$204,0)),"No existe"))</f>
        <v/>
      </c>
      <c r="D371" s="16" t="n"/>
    </row>
    <row r="372">
      <c r="A372" s="14" t="n"/>
      <c r="C372" s="15">
        <f>IF($B372="","",IFERROR(INDEX(Prestamos!$C$5:$C$204,MATCH($B372,Prestamos!$A$5:$A$204,0)),"No existe"))</f>
        <v/>
      </c>
      <c r="D372" s="16" t="n"/>
    </row>
    <row r="373">
      <c r="A373" s="14" t="n"/>
      <c r="C373" s="15">
        <f>IF($B373="","",IFERROR(INDEX(Prestamos!$C$5:$C$204,MATCH($B373,Prestamos!$A$5:$A$204,0)),"No existe"))</f>
        <v/>
      </c>
      <c r="D373" s="16" t="n"/>
    </row>
    <row r="374">
      <c r="A374" s="14" t="n"/>
      <c r="C374" s="15">
        <f>IF($B374="","",IFERROR(INDEX(Prestamos!$C$5:$C$204,MATCH($B374,Prestamos!$A$5:$A$204,0)),"No existe"))</f>
        <v/>
      </c>
      <c r="D374" s="16" t="n"/>
    </row>
    <row r="375">
      <c r="A375" s="14" t="n"/>
      <c r="C375" s="15">
        <f>IF($B375="","",IFERROR(INDEX(Prestamos!$C$5:$C$204,MATCH($B375,Prestamos!$A$5:$A$204,0)),"No existe"))</f>
        <v/>
      </c>
      <c r="D375" s="16" t="n"/>
    </row>
    <row r="376">
      <c r="A376" s="14" t="n"/>
      <c r="C376" s="15">
        <f>IF($B376="","",IFERROR(INDEX(Prestamos!$C$5:$C$204,MATCH($B376,Prestamos!$A$5:$A$204,0)),"No existe"))</f>
        <v/>
      </c>
      <c r="D376" s="16" t="n"/>
    </row>
    <row r="377">
      <c r="A377" s="14" t="n"/>
      <c r="C377" s="15">
        <f>IF($B377="","",IFERROR(INDEX(Prestamos!$C$5:$C$204,MATCH($B377,Prestamos!$A$5:$A$204,0)),"No existe"))</f>
        <v/>
      </c>
      <c r="D377" s="16" t="n"/>
    </row>
    <row r="378">
      <c r="A378" s="14" t="n"/>
      <c r="C378" s="15">
        <f>IF($B378="","",IFERROR(INDEX(Prestamos!$C$5:$C$204,MATCH($B378,Prestamos!$A$5:$A$204,0)),"No existe"))</f>
        <v/>
      </c>
      <c r="D378" s="16" t="n"/>
    </row>
    <row r="379">
      <c r="A379" s="14" t="n"/>
      <c r="C379" s="15">
        <f>IF($B379="","",IFERROR(INDEX(Prestamos!$C$5:$C$204,MATCH($B379,Prestamos!$A$5:$A$204,0)),"No existe"))</f>
        <v/>
      </c>
      <c r="D379" s="16" t="n"/>
    </row>
    <row r="380">
      <c r="A380" s="14" t="n"/>
      <c r="C380" s="15">
        <f>IF($B380="","",IFERROR(INDEX(Prestamos!$C$5:$C$204,MATCH($B380,Prestamos!$A$5:$A$204,0)),"No existe"))</f>
        <v/>
      </c>
      <c r="D380" s="16" t="n"/>
    </row>
    <row r="381">
      <c r="A381" s="14" t="n"/>
      <c r="C381" s="15">
        <f>IF($B381="","",IFERROR(INDEX(Prestamos!$C$5:$C$204,MATCH($B381,Prestamos!$A$5:$A$204,0)),"No existe"))</f>
        <v/>
      </c>
      <c r="D381" s="16" t="n"/>
    </row>
    <row r="382">
      <c r="A382" s="14" t="n"/>
      <c r="C382" s="15">
        <f>IF($B382="","",IFERROR(INDEX(Prestamos!$C$5:$C$204,MATCH($B382,Prestamos!$A$5:$A$204,0)),"No existe"))</f>
        <v/>
      </c>
      <c r="D382" s="16" t="n"/>
    </row>
    <row r="383">
      <c r="A383" s="14" t="n"/>
      <c r="C383" s="15">
        <f>IF($B383="","",IFERROR(INDEX(Prestamos!$C$5:$C$204,MATCH($B383,Prestamos!$A$5:$A$204,0)),"No existe"))</f>
        <v/>
      </c>
      <c r="D383" s="16" t="n"/>
    </row>
    <row r="384">
      <c r="A384" s="14" t="n"/>
      <c r="C384" s="15">
        <f>IF($B384="","",IFERROR(INDEX(Prestamos!$C$5:$C$204,MATCH($B384,Prestamos!$A$5:$A$204,0)),"No existe"))</f>
        <v/>
      </c>
      <c r="D384" s="16" t="n"/>
    </row>
    <row r="385">
      <c r="A385" s="14" t="n"/>
      <c r="C385" s="15">
        <f>IF($B385="","",IFERROR(INDEX(Prestamos!$C$5:$C$204,MATCH($B385,Prestamos!$A$5:$A$204,0)),"No existe"))</f>
        <v/>
      </c>
      <c r="D385" s="16" t="n"/>
    </row>
    <row r="386">
      <c r="A386" s="14" t="n"/>
      <c r="C386" s="15">
        <f>IF($B386="","",IFERROR(INDEX(Prestamos!$C$5:$C$204,MATCH($B386,Prestamos!$A$5:$A$204,0)),"No existe"))</f>
        <v/>
      </c>
      <c r="D386" s="16" t="n"/>
    </row>
    <row r="387">
      <c r="A387" s="14" t="n"/>
      <c r="C387" s="15">
        <f>IF($B387="","",IFERROR(INDEX(Prestamos!$C$5:$C$204,MATCH($B387,Prestamos!$A$5:$A$204,0)),"No existe"))</f>
        <v/>
      </c>
      <c r="D387" s="16" t="n"/>
    </row>
    <row r="388">
      <c r="A388" s="14" t="n"/>
      <c r="C388" s="15">
        <f>IF($B388="","",IFERROR(INDEX(Prestamos!$C$5:$C$204,MATCH($B388,Prestamos!$A$5:$A$204,0)),"No existe"))</f>
        <v/>
      </c>
      <c r="D388" s="16" t="n"/>
    </row>
    <row r="389">
      <c r="A389" s="14" t="n"/>
      <c r="C389" s="15">
        <f>IF($B389="","",IFERROR(INDEX(Prestamos!$C$5:$C$204,MATCH($B389,Prestamos!$A$5:$A$204,0)),"No existe"))</f>
        <v/>
      </c>
      <c r="D389" s="16" t="n"/>
    </row>
    <row r="390">
      <c r="A390" s="14" t="n"/>
      <c r="C390" s="15">
        <f>IF($B390="","",IFERROR(INDEX(Prestamos!$C$5:$C$204,MATCH($B390,Prestamos!$A$5:$A$204,0)),"No existe"))</f>
        <v/>
      </c>
      <c r="D390" s="16" t="n"/>
    </row>
    <row r="391">
      <c r="A391" s="14" t="n"/>
      <c r="C391" s="15">
        <f>IF($B391="","",IFERROR(INDEX(Prestamos!$C$5:$C$204,MATCH($B391,Prestamos!$A$5:$A$204,0)),"No existe"))</f>
        <v/>
      </c>
      <c r="D391" s="16" t="n"/>
    </row>
    <row r="392">
      <c r="A392" s="14" t="n"/>
      <c r="C392" s="15">
        <f>IF($B392="","",IFERROR(INDEX(Prestamos!$C$5:$C$204,MATCH($B392,Prestamos!$A$5:$A$204,0)),"No existe"))</f>
        <v/>
      </c>
      <c r="D392" s="16" t="n"/>
    </row>
    <row r="393">
      <c r="A393" s="14" t="n"/>
      <c r="C393" s="15">
        <f>IF($B393="","",IFERROR(INDEX(Prestamos!$C$5:$C$204,MATCH($B393,Prestamos!$A$5:$A$204,0)),"No existe"))</f>
        <v/>
      </c>
      <c r="D393" s="16" t="n"/>
    </row>
    <row r="394">
      <c r="A394" s="14" t="n"/>
      <c r="C394" s="15">
        <f>IF($B394="","",IFERROR(INDEX(Prestamos!$C$5:$C$204,MATCH($B394,Prestamos!$A$5:$A$204,0)),"No existe"))</f>
        <v/>
      </c>
      <c r="D394" s="16" t="n"/>
    </row>
    <row r="395">
      <c r="A395" s="14" t="n"/>
      <c r="C395" s="15">
        <f>IF($B395="","",IFERROR(INDEX(Prestamos!$C$5:$C$204,MATCH($B395,Prestamos!$A$5:$A$204,0)),"No existe"))</f>
        <v/>
      </c>
      <c r="D395" s="16" t="n"/>
    </row>
    <row r="396">
      <c r="A396" s="14" t="n"/>
      <c r="C396" s="15">
        <f>IF($B396="","",IFERROR(INDEX(Prestamos!$C$5:$C$204,MATCH($B396,Prestamos!$A$5:$A$204,0)),"No existe"))</f>
        <v/>
      </c>
      <c r="D396" s="16" t="n"/>
    </row>
    <row r="397">
      <c r="A397" s="14" t="n"/>
      <c r="C397" s="15">
        <f>IF($B397="","",IFERROR(INDEX(Prestamos!$C$5:$C$204,MATCH($B397,Prestamos!$A$5:$A$204,0)),"No existe"))</f>
        <v/>
      </c>
      <c r="D397" s="16" t="n"/>
    </row>
    <row r="398">
      <c r="A398" s="14" t="n"/>
      <c r="C398" s="15">
        <f>IF($B398="","",IFERROR(INDEX(Prestamos!$C$5:$C$204,MATCH($B398,Prestamos!$A$5:$A$204,0)),"No existe"))</f>
        <v/>
      </c>
      <c r="D398" s="16" t="n"/>
    </row>
    <row r="399">
      <c r="A399" s="14" t="n"/>
      <c r="C399" s="15">
        <f>IF($B399="","",IFERROR(INDEX(Prestamos!$C$5:$C$204,MATCH($B399,Prestamos!$A$5:$A$204,0)),"No existe"))</f>
        <v/>
      </c>
      <c r="D399" s="16" t="n"/>
    </row>
    <row r="400">
      <c r="A400" s="14" t="n"/>
      <c r="C400" s="15">
        <f>IF($B400="","",IFERROR(INDEX(Prestamos!$C$5:$C$204,MATCH($B400,Prestamos!$A$5:$A$204,0)),"No existe"))</f>
        <v/>
      </c>
      <c r="D400" s="16" t="n"/>
    </row>
    <row r="401">
      <c r="A401" s="14" t="n"/>
      <c r="C401" s="15">
        <f>IF($B401="","",IFERROR(INDEX(Prestamos!$C$5:$C$204,MATCH($B401,Prestamos!$A$5:$A$204,0)),"No existe"))</f>
        <v/>
      </c>
      <c r="D401" s="16" t="n"/>
    </row>
    <row r="402">
      <c r="A402" s="14" t="n"/>
      <c r="C402" s="15">
        <f>IF($B402="","",IFERROR(INDEX(Prestamos!$C$5:$C$204,MATCH($B402,Prestamos!$A$5:$A$204,0)),"No existe"))</f>
        <v/>
      </c>
      <c r="D402" s="16" t="n"/>
    </row>
    <row r="403">
      <c r="A403" s="14" t="n"/>
      <c r="C403" s="15">
        <f>IF($B403="","",IFERROR(INDEX(Prestamos!$C$5:$C$204,MATCH($B403,Prestamos!$A$5:$A$204,0)),"No existe"))</f>
        <v/>
      </c>
      <c r="D403" s="16" t="n"/>
    </row>
    <row r="404">
      <c r="A404" s="14" t="n"/>
      <c r="C404" s="15">
        <f>IF($B404="","",IFERROR(INDEX(Prestamos!$C$5:$C$204,MATCH($B404,Prestamos!$A$5:$A$204,0)),"No existe"))</f>
        <v/>
      </c>
      <c r="D404" s="16" t="n"/>
    </row>
    <row r="405">
      <c r="A405" s="14" t="n"/>
      <c r="C405" s="15">
        <f>IF($B405="","",IFERROR(INDEX(Prestamos!$C$5:$C$204,MATCH($B405,Prestamos!$A$5:$A$204,0)),"No existe"))</f>
        <v/>
      </c>
      <c r="D405" s="16" t="n"/>
    </row>
    <row r="406">
      <c r="A406" s="14" t="n"/>
      <c r="C406" s="15">
        <f>IF($B406="","",IFERROR(INDEX(Prestamos!$C$5:$C$204,MATCH($B406,Prestamos!$A$5:$A$204,0)),"No existe"))</f>
        <v/>
      </c>
      <c r="D406" s="16" t="n"/>
    </row>
    <row r="407">
      <c r="A407" s="14" t="n"/>
      <c r="C407" s="15">
        <f>IF($B407="","",IFERROR(INDEX(Prestamos!$C$5:$C$204,MATCH($B407,Prestamos!$A$5:$A$204,0)),"No existe"))</f>
        <v/>
      </c>
      <c r="D407" s="16" t="n"/>
    </row>
    <row r="408">
      <c r="A408" s="14" t="n"/>
      <c r="C408" s="15">
        <f>IF($B408="","",IFERROR(INDEX(Prestamos!$C$5:$C$204,MATCH($B408,Prestamos!$A$5:$A$204,0)),"No existe"))</f>
        <v/>
      </c>
      <c r="D408" s="16" t="n"/>
    </row>
    <row r="409">
      <c r="A409" s="14" t="n"/>
      <c r="C409" s="15">
        <f>IF($B409="","",IFERROR(INDEX(Prestamos!$C$5:$C$204,MATCH($B409,Prestamos!$A$5:$A$204,0)),"No existe"))</f>
        <v/>
      </c>
      <c r="D409" s="16" t="n"/>
    </row>
    <row r="410">
      <c r="A410" s="14" t="n"/>
      <c r="C410" s="15">
        <f>IF($B410="","",IFERROR(INDEX(Prestamos!$C$5:$C$204,MATCH($B410,Prestamos!$A$5:$A$204,0)),"No existe"))</f>
        <v/>
      </c>
      <c r="D410" s="16" t="n"/>
    </row>
    <row r="411">
      <c r="A411" s="14" t="n"/>
      <c r="C411" s="15">
        <f>IF($B411="","",IFERROR(INDEX(Prestamos!$C$5:$C$204,MATCH($B411,Prestamos!$A$5:$A$204,0)),"No existe"))</f>
        <v/>
      </c>
      <c r="D411" s="16" t="n"/>
    </row>
    <row r="412">
      <c r="A412" s="14" t="n"/>
      <c r="C412" s="15">
        <f>IF($B412="","",IFERROR(INDEX(Prestamos!$C$5:$C$204,MATCH($B412,Prestamos!$A$5:$A$204,0)),"No existe"))</f>
        <v/>
      </c>
      <c r="D412" s="16" t="n"/>
    </row>
    <row r="413">
      <c r="A413" s="14" t="n"/>
      <c r="C413" s="15">
        <f>IF($B413="","",IFERROR(INDEX(Prestamos!$C$5:$C$204,MATCH($B413,Prestamos!$A$5:$A$204,0)),"No existe"))</f>
        <v/>
      </c>
      <c r="D413" s="16" t="n"/>
    </row>
    <row r="414">
      <c r="A414" s="14" t="n"/>
      <c r="C414" s="15">
        <f>IF($B414="","",IFERROR(INDEX(Prestamos!$C$5:$C$204,MATCH($B414,Prestamos!$A$5:$A$204,0)),"No existe"))</f>
        <v/>
      </c>
      <c r="D414" s="16" t="n"/>
    </row>
    <row r="415">
      <c r="A415" s="14" t="n"/>
      <c r="C415" s="15">
        <f>IF($B415="","",IFERROR(INDEX(Prestamos!$C$5:$C$204,MATCH($B415,Prestamos!$A$5:$A$204,0)),"No existe"))</f>
        <v/>
      </c>
      <c r="D415" s="16" t="n"/>
    </row>
    <row r="416">
      <c r="A416" s="14" t="n"/>
      <c r="C416" s="15">
        <f>IF($B416="","",IFERROR(INDEX(Prestamos!$C$5:$C$204,MATCH($B416,Prestamos!$A$5:$A$204,0)),"No existe"))</f>
        <v/>
      </c>
      <c r="D416" s="16" t="n"/>
    </row>
    <row r="417">
      <c r="A417" s="14" t="n"/>
      <c r="C417" s="15">
        <f>IF($B417="","",IFERROR(INDEX(Prestamos!$C$5:$C$204,MATCH($B417,Prestamos!$A$5:$A$204,0)),"No existe"))</f>
        <v/>
      </c>
      <c r="D417" s="16" t="n"/>
    </row>
    <row r="418">
      <c r="A418" s="14" t="n"/>
      <c r="C418" s="15">
        <f>IF($B418="","",IFERROR(INDEX(Prestamos!$C$5:$C$204,MATCH($B418,Prestamos!$A$5:$A$204,0)),"No existe"))</f>
        <v/>
      </c>
      <c r="D418" s="16" t="n"/>
    </row>
    <row r="419">
      <c r="A419" s="14" t="n"/>
      <c r="C419" s="15">
        <f>IF($B419="","",IFERROR(INDEX(Prestamos!$C$5:$C$204,MATCH($B419,Prestamos!$A$5:$A$204,0)),"No existe"))</f>
        <v/>
      </c>
      <c r="D419" s="16" t="n"/>
    </row>
    <row r="420">
      <c r="A420" s="14" t="n"/>
      <c r="C420" s="15">
        <f>IF($B420="","",IFERROR(INDEX(Prestamos!$C$5:$C$204,MATCH($B420,Prestamos!$A$5:$A$204,0)),"No existe"))</f>
        <v/>
      </c>
      <c r="D420" s="16" t="n"/>
    </row>
    <row r="421">
      <c r="A421" s="14" t="n"/>
      <c r="C421" s="15">
        <f>IF($B421="","",IFERROR(INDEX(Prestamos!$C$5:$C$204,MATCH($B421,Prestamos!$A$5:$A$204,0)),"No existe"))</f>
        <v/>
      </c>
      <c r="D421" s="16" t="n"/>
    </row>
    <row r="422">
      <c r="A422" s="14" t="n"/>
      <c r="C422" s="15">
        <f>IF($B422="","",IFERROR(INDEX(Prestamos!$C$5:$C$204,MATCH($B422,Prestamos!$A$5:$A$204,0)),"No existe"))</f>
        <v/>
      </c>
      <c r="D422" s="16" t="n"/>
    </row>
    <row r="423">
      <c r="A423" s="14" t="n"/>
      <c r="C423" s="15">
        <f>IF($B423="","",IFERROR(INDEX(Prestamos!$C$5:$C$204,MATCH($B423,Prestamos!$A$5:$A$204,0)),"No existe"))</f>
        <v/>
      </c>
      <c r="D423" s="16" t="n"/>
    </row>
    <row r="424">
      <c r="A424" s="14" t="n"/>
      <c r="C424" s="15">
        <f>IF($B424="","",IFERROR(INDEX(Prestamos!$C$5:$C$204,MATCH($B424,Prestamos!$A$5:$A$204,0)),"No existe"))</f>
        <v/>
      </c>
      <c r="D424" s="16" t="n"/>
    </row>
    <row r="425">
      <c r="A425" s="14" t="n"/>
      <c r="C425" s="15">
        <f>IF($B425="","",IFERROR(INDEX(Prestamos!$C$5:$C$204,MATCH($B425,Prestamos!$A$5:$A$204,0)),"No existe"))</f>
        <v/>
      </c>
      <c r="D425" s="16" t="n"/>
    </row>
    <row r="426">
      <c r="A426" s="14" t="n"/>
      <c r="C426" s="15">
        <f>IF($B426="","",IFERROR(INDEX(Prestamos!$C$5:$C$204,MATCH($B426,Prestamos!$A$5:$A$204,0)),"No existe"))</f>
        <v/>
      </c>
      <c r="D426" s="16" t="n"/>
    </row>
    <row r="427">
      <c r="A427" s="14" t="n"/>
      <c r="C427" s="15">
        <f>IF($B427="","",IFERROR(INDEX(Prestamos!$C$5:$C$204,MATCH($B427,Prestamos!$A$5:$A$204,0)),"No existe"))</f>
        <v/>
      </c>
      <c r="D427" s="16" t="n"/>
    </row>
    <row r="428">
      <c r="A428" s="14" t="n"/>
      <c r="C428" s="15">
        <f>IF($B428="","",IFERROR(INDEX(Prestamos!$C$5:$C$204,MATCH($B428,Prestamos!$A$5:$A$204,0)),"No existe"))</f>
        <v/>
      </c>
      <c r="D428" s="16" t="n"/>
    </row>
    <row r="429">
      <c r="A429" s="14" t="n"/>
      <c r="C429" s="15">
        <f>IF($B429="","",IFERROR(INDEX(Prestamos!$C$5:$C$204,MATCH($B429,Prestamos!$A$5:$A$204,0)),"No existe"))</f>
        <v/>
      </c>
      <c r="D429" s="16" t="n"/>
    </row>
    <row r="430">
      <c r="A430" s="14" t="n"/>
      <c r="C430" s="15">
        <f>IF($B430="","",IFERROR(INDEX(Prestamos!$C$5:$C$204,MATCH($B430,Prestamos!$A$5:$A$204,0)),"No existe"))</f>
        <v/>
      </c>
      <c r="D430" s="16" t="n"/>
    </row>
    <row r="431">
      <c r="A431" s="14" t="n"/>
      <c r="C431" s="15">
        <f>IF($B431="","",IFERROR(INDEX(Prestamos!$C$5:$C$204,MATCH($B431,Prestamos!$A$5:$A$204,0)),"No existe"))</f>
        <v/>
      </c>
      <c r="D431" s="16" t="n"/>
    </row>
    <row r="432">
      <c r="A432" s="14" t="n"/>
      <c r="C432" s="15">
        <f>IF($B432="","",IFERROR(INDEX(Prestamos!$C$5:$C$204,MATCH($B432,Prestamos!$A$5:$A$204,0)),"No existe"))</f>
        <v/>
      </c>
      <c r="D432" s="16" t="n"/>
    </row>
    <row r="433">
      <c r="A433" s="14" t="n"/>
      <c r="C433" s="15">
        <f>IF($B433="","",IFERROR(INDEX(Prestamos!$C$5:$C$204,MATCH($B433,Prestamos!$A$5:$A$204,0)),"No existe"))</f>
        <v/>
      </c>
      <c r="D433" s="16" t="n"/>
    </row>
    <row r="434">
      <c r="A434" s="14" t="n"/>
      <c r="C434" s="15">
        <f>IF($B434="","",IFERROR(INDEX(Prestamos!$C$5:$C$204,MATCH($B434,Prestamos!$A$5:$A$204,0)),"No existe"))</f>
        <v/>
      </c>
      <c r="D434" s="16" t="n"/>
    </row>
    <row r="435">
      <c r="A435" s="14" t="n"/>
      <c r="C435" s="15">
        <f>IF($B435="","",IFERROR(INDEX(Prestamos!$C$5:$C$204,MATCH($B435,Prestamos!$A$5:$A$204,0)),"No existe"))</f>
        <v/>
      </c>
      <c r="D435" s="16" t="n"/>
    </row>
    <row r="436">
      <c r="A436" s="14" t="n"/>
      <c r="C436" s="15">
        <f>IF($B436="","",IFERROR(INDEX(Prestamos!$C$5:$C$204,MATCH($B436,Prestamos!$A$5:$A$204,0)),"No existe"))</f>
        <v/>
      </c>
      <c r="D436" s="16" t="n"/>
    </row>
    <row r="437">
      <c r="A437" s="14" t="n"/>
      <c r="C437" s="15">
        <f>IF($B437="","",IFERROR(INDEX(Prestamos!$C$5:$C$204,MATCH($B437,Prestamos!$A$5:$A$204,0)),"No existe"))</f>
        <v/>
      </c>
      <c r="D437" s="16" t="n"/>
    </row>
    <row r="438">
      <c r="A438" s="14" t="n"/>
      <c r="C438" s="15">
        <f>IF($B438="","",IFERROR(INDEX(Prestamos!$C$5:$C$204,MATCH($B438,Prestamos!$A$5:$A$204,0)),"No existe"))</f>
        <v/>
      </c>
      <c r="D438" s="16" t="n"/>
    </row>
    <row r="439">
      <c r="A439" s="14" t="n"/>
      <c r="C439" s="15">
        <f>IF($B439="","",IFERROR(INDEX(Prestamos!$C$5:$C$204,MATCH($B439,Prestamos!$A$5:$A$204,0)),"No existe"))</f>
        <v/>
      </c>
      <c r="D439" s="16" t="n"/>
    </row>
    <row r="440">
      <c r="A440" s="14" t="n"/>
      <c r="C440" s="15">
        <f>IF($B440="","",IFERROR(INDEX(Prestamos!$C$5:$C$204,MATCH($B440,Prestamos!$A$5:$A$204,0)),"No existe"))</f>
        <v/>
      </c>
      <c r="D440" s="16" t="n"/>
    </row>
    <row r="441">
      <c r="A441" s="14" t="n"/>
      <c r="C441" s="15">
        <f>IF($B441="","",IFERROR(INDEX(Prestamos!$C$5:$C$204,MATCH($B441,Prestamos!$A$5:$A$204,0)),"No existe"))</f>
        <v/>
      </c>
      <c r="D441" s="16" t="n"/>
    </row>
    <row r="442">
      <c r="A442" s="14" t="n"/>
      <c r="C442" s="15">
        <f>IF($B442="","",IFERROR(INDEX(Prestamos!$C$5:$C$204,MATCH($B442,Prestamos!$A$5:$A$204,0)),"No existe"))</f>
        <v/>
      </c>
      <c r="D442" s="16" t="n"/>
    </row>
    <row r="443">
      <c r="A443" s="14" t="n"/>
      <c r="C443" s="15">
        <f>IF($B443="","",IFERROR(INDEX(Prestamos!$C$5:$C$204,MATCH($B443,Prestamos!$A$5:$A$204,0)),"No existe"))</f>
        <v/>
      </c>
      <c r="D443" s="16" t="n"/>
    </row>
    <row r="444">
      <c r="A444" s="14" t="n"/>
      <c r="C444" s="15">
        <f>IF($B444="","",IFERROR(INDEX(Prestamos!$C$5:$C$204,MATCH($B444,Prestamos!$A$5:$A$204,0)),"No existe"))</f>
        <v/>
      </c>
      <c r="D444" s="16" t="n"/>
    </row>
    <row r="445">
      <c r="A445" s="14" t="n"/>
      <c r="C445" s="15">
        <f>IF($B445="","",IFERROR(INDEX(Prestamos!$C$5:$C$204,MATCH($B445,Prestamos!$A$5:$A$204,0)),"No existe"))</f>
        <v/>
      </c>
      <c r="D445" s="16" t="n"/>
    </row>
    <row r="446">
      <c r="A446" s="14" t="n"/>
      <c r="C446" s="15">
        <f>IF($B446="","",IFERROR(INDEX(Prestamos!$C$5:$C$204,MATCH($B446,Prestamos!$A$5:$A$204,0)),"No existe"))</f>
        <v/>
      </c>
      <c r="D446" s="16" t="n"/>
    </row>
    <row r="447">
      <c r="A447" s="14" t="n"/>
      <c r="C447" s="15">
        <f>IF($B447="","",IFERROR(INDEX(Prestamos!$C$5:$C$204,MATCH($B447,Prestamos!$A$5:$A$204,0)),"No existe"))</f>
        <v/>
      </c>
      <c r="D447" s="16" t="n"/>
    </row>
    <row r="448">
      <c r="A448" s="14" t="n"/>
      <c r="C448" s="15">
        <f>IF($B448="","",IFERROR(INDEX(Prestamos!$C$5:$C$204,MATCH($B448,Prestamos!$A$5:$A$204,0)),"No existe"))</f>
        <v/>
      </c>
      <c r="D448" s="16" t="n"/>
    </row>
    <row r="449">
      <c r="A449" s="14" t="n"/>
      <c r="C449" s="15">
        <f>IF($B449="","",IFERROR(INDEX(Prestamos!$C$5:$C$204,MATCH($B449,Prestamos!$A$5:$A$204,0)),"No existe"))</f>
        <v/>
      </c>
      <c r="D449" s="16" t="n"/>
    </row>
    <row r="450">
      <c r="A450" s="14" t="n"/>
      <c r="C450" s="15">
        <f>IF($B450="","",IFERROR(INDEX(Prestamos!$C$5:$C$204,MATCH($B450,Prestamos!$A$5:$A$204,0)),"No existe"))</f>
        <v/>
      </c>
      <c r="D450" s="16" t="n"/>
    </row>
    <row r="451">
      <c r="A451" s="14" t="n"/>
      <c r="C451" s="15">
        <f>IF($B451="","",IFERROR(INDEX(Prestamos!$C$5:$C$204,MATCH($B451,Prestamos!$A$5:$A$204,0)),"No existe"))</f>
        <v/>
      </c>
      <c r="D451" s="16" t="n"/>
    </row>
    <row r="452">
      <c r="A452" s="14" t="n"/>
      <c r="C452" s="15">
        <f>IF($B452="","",IFERROR(INDEX(Prestamos!$C$5:$C$204,MATCH($B452,Prestamos!$A$5:$A$204,0)),"No existe"))</f>
        <v/>
      </c>
      <c r="D452" s="16" t="n"/>
    </row>
    <row r="453">
      <c r="A453" s="14" t="n"/>
      <c r="C453" s="15">
        <f>IF($B453="","",IFERROR(INDEX(Prestamos!$C$5:$C$204,MATCH($B453,Prestamos!$A$5:$A$204,0)),"No existe"))</f>
        <v/>
      </c>
      <c r="D453" s="16" t="n"/>
    </row>
    <row r="454">
      <c r="A454" s="14" t="n"/>
      <c r="C454" s="15">
        <f>IF($B454="","",IFERROR(INDEX(Prestamos!$C$5:$C$204,MATCH($B454,Prestamos!$A$5:$A$204,0)),"No existe"))</f>
        <v/>
      </c>
      <c r="D454" s="16" t="n"/>
    </row>
    <row r="455">
      <c r="A455" s="14" t="n"/>
      <c r="C455" s="15">
        <f>IF($B455="","",IFERROR(INDEX(Prestamos!$C$5:$C$204,MATCH($B455,Prestamos!$A$5:$A$204,0)),"No existe"))</f>
        <v/>
      </c>
      <c r="D455" s="16" t="n"/>
    </row>
    <row r="456">
      <c r="A456" s="14" t="n"/>
      <c r="C456" s="15">
        <f>IF($B456="","",IFERROR(INDEX(Prestamos!$C$5:$C$204,MATCH($B456,Prestamos!$A$5:$A$204,0)),"No existe"))</f>
        <v/>
      </c>
      <c r="D456" s="16" t="n"/>
    </row>
    <row r="457">
      <c r="A457" s="14" t="n"/>
      <c r="C457" s="15">
        <f>IF($B457="","",IFERROR(INDEX(Prestamos!$C$5:$C$204,MATCH($B457,Prestamos!$A$5:$A$204,0)),"No existe"))</f>
        <v/>
      </c>
      <c r="D457" s="16" t="n"/>
    </row>
    <row r="458">
      <c r="A458" s="14" t="n"/>
      <c r="C458" s="15">
        <f>IF($B458="","",IFERROR(INDEX(Prestamos!$C$5:$C$204,MATCH($B458,Prestamos!$A$5:$A$204,0)),"No existe"))</f>
        <v/>
      </c>
      <c r="D458" s="16" t="n"/>
    </row>
    <row r="459">
      <c r="A459" s="14" t="n"/>
      <c r="C459" s="15">
        <f>IF($B459="","",IFERROR(INDEX(Prestamos!$C$5:$C$204,MATCH($B459,Prestamos!$A$5:$A$204,0)),"No existe"))</f>
        <v/>
      </c>
      <c r="D459" s="16" t="n"/>
    </row>
    <row r="460">
      <c r="A460" s="14" t="n"/>
      <c r="C460" s="15">
        <f>IF($B460="","",IFERROR(INDEX(Prestamos!$C$5:$C$204,MATCH($B460,Prestamos!$A$5:$A$204,0)),"No existe"))</f>
        <v/>
      </c>
      <c r="D460" s="16" t="n"/>
    </row>
    <row r="461">
      <c r="A461" s="14" t="n"/>
      <c r="C461" s="15">
        <f>IF($B461="","",IFERROR(INDEX(Prestamos!$C$5:$C$204,MATCH($B461,Prestamos!$A$5:$A$204,0)),"No existe"))</f>
        <v/>
      </c>
      <c r="D461" s="16" t="n"/>
    </row>
    <row r="462">
      <c r="A462" s="14" t="n"/>
      <c r="C462" s="15">
        <f>IF($B462="","",IFERROR(INDEX(Prestamos!$C$5:$C$204,MATCH($B462,Prestamos!$A$5:$A$204,0)),"No existe"))</f>
        <v/>
      </c>
      <c r="D462" s="16" t="n"/>
    </row>
    <row r="463">
      <c r="A463" s="14" t="n"/>
      <c r="C463" s="15">
        <f>IF($B463="","",IFERROR(INDEX(Prestamos!$C$5:$C$204,MATCH($B463,Prestamos!$A$5:$A$204,0)),"No existe"))</f>
        <v/>
      </c>
      <c r="D463" s="16" t="n"/>
    </row>
    <row r="464">
      <c r="A464" s="14" t="n"/>
      <c r="C464" s="15">
        <f>IF($B464="","",IFERROR(INDEX(Prestamos!$C$5:$C$204,MATCH($B464,Prestamos!$A$5:$A$204,0)),"No existe"))</f>
        <v/>
      </c>
      <c r="D464" s="16" t="n"/>
    </row>
    <row r="465">
      <c r="A465" s="14" t="n"/>
      <c r="C465" s="15">
        <f>IF($B465="","",IFERROR(INDEX(Prestamos!$C$5:$C$204,MATCH($B465,Prestamos!$A$5:$A$204,0)),"No existe"))</f>
        <v/>
      </c>
      <c r="D465" s="16" t="n"/>
    </row>
    <row r="466">
      <c r="A466" s="14" t="n"/>
      <c r="C466" s="15">
        <f>IF($B466="","",IFERROR(INDEX(Prestamos!$C$5:$C$204,MATCH($B466,Prestamos!$A$5:$A$204,0)),"No existe"))</f>
        <v/>
      </c>
      <c r="D466" s="16" t="n"/>
    </row>
    <row r="467">
      <c r="A467" s="14" t="n"/>
      <c r="C467" s="15">
        <f>IF($B467="","",IFERROR(INDEX(Prestamos!$C$5:$C$204,MATCH($B467,Prestamos!$A$5:$A$204,0)),"No existe"))</f>
        <v/>
      </c>
      <c r="D467" s="16" t="n"/>
    </row>
    <row r="468">
      <c r="A468" s="14" t="n"/>
      <c r="C468" s="15">
        <f>IF($B468="","",IFERROR(INDEX(Prestamos!$C$5:$C$204,MATCH($B468,Prestamos!$A$5:$A$204,0)),"No existe"))</f>
        <v/>
      </c>
      <c r="D468" s="16" t="n"/>
    </row>
    <row r="469">
      <c r="A469" s="14" t="n"/>
      <c r="C469" s="15">
        <f>IF($B469="","",IFERROR(INDEX(Prestamos!$C$5:$C$204,MATCH($B469,Prestamos!$A$5:$A$204,0)),"No existe"))</f>
        <v/>
      </c>
      <c r="D469" s="16" t="n"/>
    </row>
    <row r="470">
      <c r="A470" s="14" t="n"/>
      <c r="C470" s="15">
        <f>IF($B470="","",IFERROR(INDEX(Prestamos!$C$5:$C$204,MATCH($B470,Prestamos!$A$5:$A$204,0)),"No existe"))</f>
        <v/>
      </c>
      <c r="D470" s="16" t="n"/>
    </row>
    <row r="471">
      <c r="A471" s="14" t="n"/>
      <c r="C471" s="15">
        <f>IF($B471="","",IFERROR(INDEX(Prestamos!$C$5:$C$204,MATCH($B471,Prestamos!$A$5:$A$204,0)),"No existe"))</f>
        <v/>
      </c>
      <c r="D471" s="16" t="n"/>
    </row>
    <row r="472">
      <c r="A472" s="14" t="n"/>
      <c r="C472" s="15">
        <f>IF($B472="","",IFERROR(INDEX(Prestamos!$C$5:$C$204,MATCH($B472,Prestamos!$A$5:$A$204,0)),"No existe"))</f>
        <v/>
      </c>
      <c r="D472" s="16" t="n"/>
    </row>
    <row r="473">
      <c r="A473" s="14" t="n"/>
      <c r="C473" s="15">
        <f>IF($B473="","",IFERROR(INDEX(Prestamos!$C$5:$C$204,MATCH($B473,Prestamos!$A$5:$A$204,0)),"No existe"))</f>
        <v/>
      </c>
      <c r="D473" s="16" t="n"/>
    </row>
    <row r="474">
      <c r="A474" s="14" t="n"/>
      <c r="C474" s="15">
        <f>IF($B474="","",IFERROR(INDEX(Prestamos!$C$5:$C$204,MATCH($B474,Prestamos!$A$5:$A$204,0)),"No existe"))</f>
        <v/>
      </c>
      <c r="D474" s="16" t="n"/>
    </row>
    <row r="475">
      <c r="A475" s="14" t="n"/>
      <c r="C475" s="15">
        <f>IF($B475="","",IFERROR(INDEX(Prestamos!$C$5:$C$204,MATCH($B475,Prestamos!$A$5:$A$204,0)),"No existe"))</f>
        <v/>
      </c>
      <c r="D475" s="16" t="n"/>
    </row>
    <row r="476">
      <c r="A476" s="14" t="n"/>
      <c r="C476" s="15">
        <f>IF($B476="","",IFERROR(INDEX(Prestamos!$C$5:$C$204,MATCH($B476,Prestamos!$A$5:$A$204,0)),"No existe"))</f>
        <v/>
      </c>
      <c r="D476" s="16" t="n"/>
    </row>
    <row r="477">
      <c r="A477" s="14" t="n"/>
      <c r="C477" s="15">
        <f>IF($B477="","",IFERROR(INDEX(Prestamos!$C$5:$C$204,MATCH($B477,Prestamos!$A$5:$A$204,0)),"No existe"))</f>
        <v/>
      </c>
      <c r="D477" s="16" t="n"/>
    </row>
    <row r="478">
      <c r="A478" s="14" t="n"/>
      <c r="C478" s="15">
        <f>IF($B478="","",IFERROR(INDEX(Prestamos!$C$5:$C$204,MATCH($B478,Prestamos!$A$5:$A$204,0)),"No existe"))</f>
        <v/>
      </c>
      <c r="D478" s="16" t="n"/>
    </row>
    <row r="479">
      <c r="A479" s="14" t="n"/>
      <c r="C479" s="15">
        <f>IF($B479="","",IFERROR(INDEX(Prestamos!$C$5:$C$204,MATCH($B479,Prestamos!$A$5:$A$204,0)),"No existe"))</f>
        <v/>
      </c>
      <c r="D479" s="16" t="n"/>
    </row>
    <row r="480">
      <c r="A480" s="14" t="n"/>
      <c r="C480" s="15">
        <f>IF($B480="","",IFERROR(INDEX(Prestamos!$C$5:$C$204,MATCH($B480,Prestamos!$A$5:$A$204,0)),"No existe"))</f>
        <v/>
      </c>
      <c r="D480" s="16" t="n"/>
    </row>
    <row r="481">
      <c r="A481" s="14" t="n"/>
      <c r="C481" s="15">
        <f>IF($B481="","",IFERROR(INDEX(Prestamos!$C$5:$C$204,MATCH($B481,Prestamos!$A$5:$A$204,0)),"No existe"))</f>
        <v/>
      </c>
      <c r="D481" s="16" t="n"/>
    </row>
    <row r="482">
      <c r="A482" s="14" t="n"/>
      <c r="C482" s="15">
        <f>IF($B482="","",IFERROR(INDEX(Prestamos!$C$5:$C$204,MATCH($B482,Prestamos!$A$5:$A$204,0)),"No existe"))</f>
        <v/>
      </c>
      <c r="D482" s="16" t="n"/>
    </row>
    <row r="483">
      <c r="A483" s="14" t="n"/>
      <c r="C483" s="15">
        <f>IF($B483="","",IFERROR(INDEX(Prestamos!$C$5:$C$204,MATCH($B483,Prestamos!$A$5:$A$204,0)),"No existe"))</f>
        <v/>
      </c>
      <c r="D483" s="16" t="n"/>
    </row>
    <row r="484">
      <c r="A484" s="14" t="n"/>
      <c r="C484" s="15">
        <f>IF($B484="","",IFERROR(INDEX(Prestamos!$C$5:$C$204,MATCH($B484,Prestamos!$A$5:$A$204,0)),"No existe"))</f>
        <v/>
      </c>
      <c r="D484" s="16" t="n"/>
    </row>
    <row r="485">
      <c r="A485" s="14" t="n"/>
      <c r="C485" s="15">
        <f>IF($B485="","",IFERROR(INDEX(Prestamos!$C$5:$C$204,MATCH($B485,Prestamos!$A$5:$A$204,0)),"No existe"))</f>
        <v/>
      </c>
      <c r="D485" s="16" t="n"/>
    </row>
    <row r="486">
      <c r="A486" s="14" t="n"/>
      <c r="C486" s="15">
        <f>IF($B486="","",IFERROR(INDEX(Prestamos!$C$5:$C$204,MATCH($B486,Prestamos!$A$5:$A$204,0)),"No existe"))</f>
        <v/>
      </c>
      <c r="D486" s="16" t="n"/>
    </row>
    <row r="487">
      <c r="A487" s="14" t="n"/>
      <c r="C487" s="15">
        <f>IF($B487="","",IFERROR(INDEX(Prestamos!$C$5:$C$204,MATCH($B487,Prestamos!$A$5:$A$204,0)),"No existe"))</f>
        <v/>
      </c>
      <c r="D487" s="16" t="n"/>
    </row>
    <row r="488">
      <c r="A488" s="14" t="n"/>
      <c r="C488" s="15">
        <f>IF($B488="","",IFERROR(INDEX(Prestamos!$C$5:$C$204,MATCH($B488,Prestamos!$A$5:$A$204,0)),"No existe"))</f>
        <v/>
      </c>
      <c r="D488" s="16" t="n"/>
    </row>
    <row r="489">
      <c r="A489" s="14" t="n"/>
      <c r="C489" s="15">
        <f>IF($B489="","",IFERROR(INDEX(Prestamos!$C$5:$C$204,MATCH($B489,Prestamos!$A$5:$A$204,0)),"No existe"))</f>
        <v/>
      </c>
      <c r="D489" s="16" t="n"/>
    </row>
    <row r="490">
      <c r="A490" s="14" t="n"/>
      <c r="C490" s="15">
        <f>IF($B490="","",IFERROR(INDEX(Prestamos!$C$5:$C$204,MATCH($B490,Prestamos!$A$5:$A$204,0)),"No existe"))</f>
        <v/>
      </c>
      <c r="D490" s="16" t="n"/>
    </row>
    <row r="491">
      <c r="A491" s="14" t="n"/>
      <c r="C491" s="15">
        <f>IF($B491="","",IFERROR(INDEX(Prestamos!$C$5:$C$204,MATCH($B491,Prestamos!$A$5:$A$204,0)),"No existe"))</f>
        <v/>
      </c>
      <c r="D491" s="16" t="n"/>
    </row>
    <row r="492">
      <c r="A492" s="14" t="n"/>
      <c r="C492" s="15">
        <f>IF($B492="","",IFERROR(INDEX(Prestamos!$C$5:$C$204,MATCH($B492,Prestamos!$A$5:$A$204,0)),"No existe"))</f>
        <v/>
      </c>
      <c r="D492" s="16" t="n"/>
    </row>
    <row r="493">
      <c r="A493" s="14" t="n"/>
      <c r="C493" s="15">
        <f>IF($B493="","",IFERROR(INDEX(Prestamos!$C$5:$C$204,MATCH($B493,Prestamos!$A$5:$A$204,0)),"No existe"))</f>
        <v/>
      </c>
      <c r="D493" s="16" t="n"/>
    </row>
    <row r="494">
      <c r="A494" s="14" t="n"/>
      <c r="C494" s="15">
        <f>IF($B494="","",IFERROR(INDEX(Prestamos!$C$5:$C$204,MATCH($B494,Prestamos!$A$5:$A$204,0)),"No existe"))</f>
        <v/>
      </c>
      <c r="D494" s="16" t="n"/>
    </row>
    <row r="495">
      <c r="A495" s="14" t="n"/>
      <c r="C495" s="15">
        <f>IF($B495="","",IFERROR(INDEX(Prestamos!$C$5:$C$204,MATCH($B495,Prestamos!$A$5:$A$204,0)),"No existe"))</f>
        <v/>
      </c>
      <c r="D495" s="16" t="n"/>
    </row>
    <row r="496">
      <c r="A496" s="14" t="n"/>
      <c r="C496" s="15">
        <f>IF($B496="","",IFERROR(INDEX(Prestamos!$C$5:$C$204,MATCH($B496,Prestamos!$A$5:$A$204,0)),"No existe"))</f>
        <v/>
      </c>
      <c r="D496" s="16" t="n"/>
    </row>
    <row r="497">
      <c r="A497" s="14" t="n"/>
      <c r="C497" s="15">
        <f>IF($B497="","",IFERROR(INDEX(Prestamos!$C$5:$C$204,MATCH($B497,Prestamos!$A$5:$A$204,0)),"No existe"))</f>
        <v/>
      </c>
      <c r="D497" s="16" t="n"/>
    </row>
    <row r="498">
      <c r="A498" s="14" t="n"/>
      <c r="C498" s="15">
        <f>IF($B498="","",IFERROR(INDEX(Prestamos!$C$5:$C$204,MATCH($B498,Prestamos!$A$5:$A$204,0)),"No existe"))</f>
        <v/>
      </c>
      <c r="D498" s="16" t="n"/>
    </row>
    <row r="499">
      <c r="A499" s="14" t="n"/>
      <c r="C499" s="15">
        <f>IF($B499="","",IFERROR(INDEX(Prestamos!$C$5:$C$204,MATCH($B499,Prestamos!$A$5:$A$204,0)),"No existe"))</f>
        <v/>
      </c>
      <c r="D499" s="16" t="n"/>
    </row>
    <row r="500">
      <c r="A500" s="14" t="n"/>
      <c r="C500" s="15">
        <f>IF($B500="","",IFERROR(INDEX(Prestamos!$C$5:$C$204,MATCH($B500,Prestamos!$A$5:$A$204,0)),"No existe"))</f>
        <v/>
      </c>
      <c r="D500" s="16" t="n"/>
    </row>
    <row r="501">
      <c r="A501" s="14" t="n"/>
      <c r="C501" s="15">
        <f>IF($B501="","",IFERROR(INDEX(Prestamos!$C$5:$C$204,MATCH($B501,Prestamos!$A$5:$A$204,0)),"No existe"))</f>
        <v/>
      </c>
      <c r="D501" s="16" t="n"/>
    </row>
    <row r="502">
      <c r="A502" s="14" t="n"/>
      <c r="C502" s="15">
        <f>IF($B502="","",IFERROR(INDEX(Prestamos!$C$5:$C$204,MATCH($B502,Prestamos!$A$5:$A$204,0)),"No existe"))</f>
        <v/>
      </c>
      <c r="D502" s="16" t="n"/>
    </row>
    <row r="503">
      <c r="A503" s="14" t="n"/>
      <c r="C503" s="15">
        <f>IF($B503="","",IFERROR(INDEX(Prestamos!$C$5:$C$204,MATCH($B503,Prestamos!$A$5:$A$204,0)),"No existe"))</f>
        <v/>
      </c>
      <c r="D503" s="16" t="n"/>
    </row>
    <row r="504">
      <c r="A504" s="14" t="n"/>
      <c r="C504" s="15">
        <f>IF($B504="","",IFERROR(INDEX(Prestamos!$C$5:$C$204,MATCH($B504,Prestamos!$A$5:$A$204,0)),"No existe"))</f>
        <v/>
      </c>
      <c r="D504" s="16" t="n"/>
    </row>
    <row r="505">
      <c r="A505" s="14" t="n"/>
      <c r="C505" s="15">
        <f>IF($B505="","",IFERROR(INDEX(Prestamos!$C$5:$C$204,MATCH($B505,Prestamos!$A$5:$A$204,0)),"No existe"))</f>
        <v/>
      </c>
      <c r="D505" s="16" t="n"/>
    </row>
    <row r="506">
      <c r="A506" s="14" t="n"/>
      <c r="C506" s="15">
        <f>IF($B506="","",IFERROR(INDEX(Prestamos!$C$5:$C$204,MATCH($B506,Prestamos!$A$5:$A$204,0)),"No existe"))</f>
        <v/>
      </c>
      <c r="D506" s="16" t="n"/>
    </row>
    <row r="507">
      <c r="A507" s="14" t="n"/>
      <c r="C507" s="15">
        <f>IF($B507="","",IFERROR(INDEX(Prestamos!$C$5:$C$204,MATCH($B507,Prestamos!$A$5:$A$204,0)),"No existe"))</f>
        <v/>
      </c>
      <c r="D507" s="16" t="n"/>
    </row>
    <row r="508">
      <c r="A508" s="14" t="n"/>
      <c r="C508" s="15">
        <f>IF($B508="","",IFERROR(INDEX(Prestamos!$C$5:$C$204,MATCH($B508,Prestamos!$A$5:$A$204,0)),"No existe"))</f>
        <v/>
      </c>
      <c r="D508" s="16" t="n"/>
    </row>
    <row r="509">
      <c r="A509" s="14" t="n"/>
      <c r="C509" s="15">
        <f>IF($B509="","",IFERROR(INDEX(Prestamos!$C$5:$C$204,MATCH($B509,Prestamos!$A$5:$A$204,0)),"No existe"))</f>
        <v/>
      </c>
      <c r="D509" s="16" t="n"/>
    </row>
    <row r="510">
      <c r="A510" s="14" t="n"/>
      <c r="C510" s="15">
        <f>IF($B510="","",IFERROR(INDEX(Prestamos!$C$5:$C$204,MATCH($B510,Prestamos!$A$5:$A$204,0)),"No existe"))</f>
        <v/>
      </c>
      <c r="D510" s="16" t="n"/>
    </row>
    <row r="511">
      <c r="A511" s="14" t="n"/>
      <c r="C511" s="15">
        <f>IF($B511="","",IFERROR(INDEX(Prestamos!$C$5:$C$204,MATCH($B511,Prestamos!$A$5:$A$204,0)),"No existe"))</f>
        <v/>
      </c>
      <c r="D511" s="16" t="n"/>
    </row>
    <row r="512">
      <c r="A512" s="14" t="n"/>
      <c r="C512" s="15">
        <f>IF($B512="","",IFERROR(INDEX(Prestamos!$C$5:$C$204,MATCH($B512,Prestamos!$A$5:$A$204,0)),"No existe"))</f>
        <v/>
      </c>
      <c r="D512" s="16" t="n"/>
    </row>
    <row r="513">
      <c r="A513" s="14" t="n"/>
      <c r="C513" s="15">
        <f>IF($B513="","",IFERROR(INDEX(Prestamos!$C$5:$C$204,MATCH($B513,Prestamos!$A$5:$A$204,0)),"No existe"))</f>
        <v/>
      </c>
      <c r="D513" s="16" t="n"/>
    </row>
    <row r="514">
      <c r="A514" s="14" t="n"/>
      <c r="C514" s="15">
        <f>IF($B514="","",IFERROR(INDEX(Prestamos!$C$5:$C$204,MATCH($B514,Prestamos!$A$5:$A$204,0)),"No existe"))</f>
        <v/>
      </c>
      <c r="D514" s="16" t="n"/>
    </row>
    <row r="515">
      <c r="A515" s="14" t="n"/>
      <c r="C515" s="15">
        <f>IF($B515="","",IFERROR(INDEX(Prestamos!$C$5:$C$204,MATCH($B515,Prestamos!$A$5:$A$204,0)),"No existe"))</f>
        <v/>
      </c>
      <c r="D515" s="16" t="n"/>
    </row>
    <row r="516">
      <c r="A516" s="14" t="n"/>
      <c r="C516" s="15">
        <f>IF($B516="","",IFERROR(INDEX(Prestamos!$C$5:$C$204,MATCH($B516,Prestamos!$A$5:$A$204,0)),"No existe"))</f>
        <v/>
      </c>
      <c r="D516" s="16" t="n"/>
    </row>
    <row r="517">
      <c r="A517" s="14" t="n"/>
      <c r="C517" s="15">
        <f>IF($B517="","",IFERROR(INDEX(Prestamos!$C$5:$C$204,MATCH($B517,Prestamos!$A$5:$A$204,0)),"No existe"))</f>
        <v/>
      </c>
      <c r="D517" s="16" t="n"/>
    </row>
    <row r="518">
      <c r="A518" s="14" t="n"/>
      <c r="C518" s="15">
        <f>IF($B518="","",IFERROR(INDEX(Prestamos!$C$5:$C$204,MATCH($B518,Prestamos!$A$5:$A$204,0)),"No existe"))</f>
        <v/>
      </c>
      <c r="D518" s="16" t="n"/>
    </row>
    <row r="519">
      <c r="A519" s="14" t="n"/>
      <c r="C519" s="15">
        <f>IF($B519="","",IFERROR(INDEX(Prestamos!$C$5:$C$204,MATCH($B519,Prestamos!$A$5:$A$204,0)),"No existe"))</f>
        <v/>
      </c>
      <c r="D519" s="16" t="n"/>
    </row>
    <row r="520">
      <c r="A520" s="14" t="n"/>
      <c r="C520" s="15">
        <f>IF($B520="","",IFERROR(INDEX(Prestamos!$C$5:$C$204,MATCH($B520,Prestamos!$A$5:$A$204,0)),"No existe"))</f>
        <v/>
      </c>
      <c r="D520" s="16" t="n"/>
    </row>
    <row r="521">
      <c r="A521" s="14" t="n"/>
      <c r="C521" s="15">
        <f>IF($B521="","",IFERROR(INDEX(Prestamos!$C$5:$C$204,MATCH($B521,Prestamos!$A$5:$A$204,0)),"No existe"))</f>
        <v/>
      </c>
      <c r="D521" s="16" t="n"/>
    </row>
    <row r="522">
      <c r="A522" s="14" t="n"/>
      <c r="C522" s="15">
        <f>IF($B522="","",IFERROR(INDEX(Prestamos!$C$5:$C$204,MATCH($B522,Prestamos!$A$5:$A$204,0)),"No existe"))</f>
        <v/>
      </c>
      <c r="D522" s="16" t="n"/>
    </row>
    <row r="523">
      <c r="A523" s="14" t="n"/>
      <c r="C523" s="15">
        <f>IF($B523="","",IFERROR(INDEX(Prestamos!$C$5:$C$204,MATCH($B523,Prestamos!$A$5:$A$204,0)),"No existe"))</f>
        <v/>
      </c>
      <c r="D523" s="16" t="n"/>
    </row>
    <row r="524">
      <c r="A524" s="14" t="n"/>
      <c r="C524" s="15">
        <f>IF($B524="","",IFERROR(INDEX(Prestamos!$C$5:$C$204,MATCH($B524,Prestamos!$A$5:$A$204,0)),"No existe"))</f>
        <v/>
      </c>
      <c r="D524" s="16" t="n"/>
    </row>
    <row r="525">
      <c r="A525" s="14" t="n"/>
      <c r="C525" s="15">
        <f>IF($B525="","",IFERROR(INDEX(Prestamos!$C$5:$C$204,MATCH($B525,Prestamos!$A$5:$A$204,0)),"No existe"))</f>
        <v/>
      </c>
      <c r="D525" s="16" t="n"/>
    </row>
    <row r="526">
      <c r="A526" s="14" t="n"/>
      <c r="C526" s="15">
        <f>IF($B526="","",IFERROR(INDEX(Prestamos!$C$5:$C$204,MATCH($B526,Prestamos!$A$5:$A$204,0)),"No existe"))</f>
        <v/>
      </c>
      <c r="D526" s="16" t="n"/>
    </row>
    <row r="527">
      <c r="A527" s="14" t="n"/>
      <c r="C527" s="15">
        <f>IF($B527="","",IFERROR(INDEX(Prestamos!$C$5:$C$204,MATCH($B527,Prestamos!$A$5:$A$204,0)),"No existe"))</f>
        <v/>
      </c>
      <c r="D527" s="16" t="n"/>
    </row>
    <row r="528">
      <c r="A528" s="14" t="n"/>
      <c r="C528" s="15">
        <f>IF($B528="","",IFERROR(INDEX(Prestamos!$C$5:$C$204,MATCH($B528,Prestamos!$A$5:$A$204,0)),"No existe"))</f>
        <v/>
      </c>
      <c r="D528" s="16" t="n"/>
    </row>
    <row r="529">
      <c r="A529" s="14" t="n"/>
      <c r="C529" s="15">
        <f>IF($B529="","",IFERROR(INDEX(Prestamos!$C$5:$C$204,MATCH($B529,Prestamos!$A$5:$A$204,0)),"No existe"))</f>
        <v/>
      </c>
      <c r="D529" s="16" t="n"/>
    </row>
    <row r="530">
      <c r="A530" s="14" t="n"/>
      <c r="C530" s="15">
        <f>IF($B530="","",IFERROR(INDEX(Prestamos!$C$5:$C$204,MATCH($B530,Prestamos!$A$5:$A$204,0)),"No existe"))</f>
        <v/>
      </c>
      <c r="D530" s="16" t="n"/>
    </row>
    <row r="531">
      <c r="A531" s="14" t="n"/>
      <c r="C531" s="15">
        <f>IF($B531="","",IFERROR(INDEX(Prestamos!$C$5:$C$204,MATCH($B531,Prestamos!$A$5:$A$204,0)),"No existe"))</f>
        <v/>
      </c>
      <c r="D531" s="16" t="n"/>
    </row>
    <row r="532">
      <c r="A532" s="14" t="n"/>
      <c r="C532" s="15">
        <f>IF($B532="","",IFERROR(INDEX(Prestamos!$C$5:$C$204,MATCH($B532,Prestamos!$A$5:$A$204,0)),"No existe"))</f>
        <v/>
      </c>
      <c r="D532" s="16" t="n"/>
    </row>
    <row r="533">
      <c r="A533" s="14" t="n"/>
      <c r="C533" s="15">
        <f>IF($B533="","",IFERROR(INDEX(Prestamos!$C$5:$C$204,MATCH($B533,Prestamos!$A$5:$A$204,0)),"No existe"))</f>
        <v/>
      </c>
      <c r="D533" s="16" t="n"/>
    </row>
    <row r="534">
      <c r="A534" s="14" t="n"/>
      <c r="C534" s="15">
        <f>IF($B534="","",IFERROR(INDEX(Prestamos!$C$5:$C$204,MATCH($B534,Prestamos!$A$5:$A$204,0)),"No existe"))</f>
        <v/>
      </c>
      <c r="D534" s="16" t="n"/>
    </row>
    <row r="535">
      <c r="A535" s="14" t="n"/>
      <c r="C535" s="15">
        <f>IF($B535="","",IFERROR(INDEX(Prestamos!$C$5:$C$204,MATCH($B535,Prestamos!$A$5:$A$204,0)),"No existe"))</f>
        <v/>
      </c>
      <c r="D535" s="16" t="n"/>
    </row>
    <row r="536">
      <c r="A536" s="14" t="n"/>
      <c r="C536" s="15">
        <f>IF($B536="","",IFERROR(INDEX(Prestamos!$C$5:$C$204,MATCH($B536,Prestamos!$A$5:$A$204,0)),"No existe"))</f>
        <v/>
      </c>
      <c r="D536" s="16" t="n"/>
    </row>
    <row r="537">
      <c r="A537" s="14" t="n"/>
      <c r="C537" s="15">
        <f>IF($B537="","",IFERROR(INDEX(Prestamos!$C$5:$C$204,MATCH($B537,Prestamos!$A$5:$A$204,0)),"No existe"))</f>
        <v/>
      </c>
      <c r="D537" s="16" t="n"/>
    </row>
    <row r="538">
      <c r="A538" s="14" t="n"/>
      <c r="C538" s="15">
        <f>IF($B538="","",IFERROR(INDEX(Prestamos!$C$5:$C$204,MATCH($B538,Prestamos!$A$5:$A$204,0)),"No existe"))</f>
        <v/>
      </c>
      <c r="D538" s="16" t="n"/>
    </row>
    <row r="539">
      <c r="A539" s="14" t="n"/>
      <c r="C539" s="15">
        <f>IF($B539="","",IFERROR(INDEX(Prestamos!$C$5:$C$204,MATCH($B539,Prestamos!$A$5:$A$204,0)),"No existe"))</f>
        <v/>
      </c>
      <c r="D539" s="16" t="n"/>
    </row>
    <row r="540">
      <c r="A540" s="14" t="n"/>
      <c r="C540" s="15">
        <f>IF($B540="","",IFERROR(INDEX(Prestamos!$C$5:$C$204,MATCH($B540,Prestamos!$A$5:$A$204,0)),"No existe"))</f>
        <v/>
      </c>
      <c r="D540" s="16" t="n"/>
    </row>
    <row r="541">
      <c r="A541" s="14" t="n"/>
      <c r="C541" s="15">
        <f>IF($B541="","",IFERROR(INDEX(Prestamos!$C$5:$C$204,MATCH($B541,Prestamos!$A$5:$A$204,0)),"No existe"))</f>
        <v/>
      </c>
      <c r="D541" s="16" t="n"/>
    </row>
    <row r="542">
      <c r="A542" s="14" t="n"/>
      <c r="C542" s="15">
        <f>IF($B542="","",IFERROR(INDEX(Prestamos!$C$5:$C$204,MATCH($B542,Prestamos!$A$5:$A$204,0)),"No existe"))</f>
        <v/>
      </c>
      <c r="D542" s="16" t="n"/>
    </row>
    <row r="543">
      <c r="A543" s="14" t="n"/>
      <c r="C543" s="15">
        <f>IF($B543="","",IFERROR(INDEX(Prestamos!$C$5:$C$204,MATCH($B543,Prestamos!$A$5:$A$204,0)),"No existe"))</f>
        <v/>
      </c>
      <c r="D543" s="16" t="n"/>
    </row>
    <row r="544">
      <c r="A544" s="14" t="n"/>
      <c r="C544" s="15">
        <f>IF($B544="","",IFERROR(INDEX(Prestamos!$C$5:$C$204,MATCH($B544,Prestamos!$A$5:$A$204,0)),"No existe"))</f>
        <v/>
      </c>
      <c r="D544" s="16" t="n"/>
    </row>
    <row r="545">
      <c r="A545" s="14" t="n"/>
      <c r="C545" s="15">
        <f>IF($B545="","",IFERROR(INDEX(Prestamos!$C$5:$C$204,MATCH($B545,Prestamos!$A$5:$A$204,0)),"No existe"))</f>
        <v/>
      </c>
      <c r="D545" s="16" t="n"/>
    </row>
    <row r="546">
      <c r="A546" s="14" t="n"/>
      <c r="C546" s="15">
        <f>IF($B546="","",IFERROR(INDEX(Prestamos!$C$5:$C$204,MATCH($B546,Prestamos!$A$5:$A$204,0)),"No existe"))</f>
        <v/>
      </c>
      <c r="D546" s="16" t="n"/>
    </row>
    <row r="547">
      <c r="A547" s="14" t="n"/>
      <c r="C547" s="15">
        <f>IF($B547="","",IFERROR(INDEX(Prestamos!$C$5:$C$204,MATCH($B547,Prestamos!$A$5:$A$204,0)),"No existe"))</f>
        <v/>
      </c>
      <c r="D547" s="16" t="n"/>
    </row>
    <row r="548">
      <c r="A548" s="14" t="n"/>
      <c r="C548" s="15">
        <f>IF($B548="","",IFERROR(INDEX(Prestamos!$C$5:$C$204,MATCH($B548,Prestamos!$A$5:$A$204,0)),"No existe"))</f>
        <v/>
      </c>
      <c r="D548" s="16" t="n"/>
    </row>
    <row r="549">
      <c r="A549" s="14" t="n"/>
      <c r="C549" s="15">
        <f>IF($B549="","",IFERROR(INDEX(Prestamos!$C$5:$C$204,MATCH($B549,Prestamos!$A$5:$A$204,0)),"No existe"))</f>
        <v/>
      </c>
      <c r="D549" s="16" t="n"/>
    </row>
    <row r="550">
      <c r="A550" s="14" t="n"/>
      <c r="C550" s="15">
        <f>IF($B550="","",IFERROR(INDEX(Prestamos!$C$5:$C$204,MATCH($B550,Prestamos!$A$5:$A$204,0)),"No existe"))</f>
        <v/>
      </c>
      <c r="D550" s="16" t="n"/>
    </row>
    <row r="551">
      <c r="A551" s="14" t="n"/>
      <c r="C551" s="15">
        <f>IF($B551="","",IFERROR(INDEX(Prestamos!$C$5:$C$204,MATCH($B551,Prestamos!$A$5:$A$204,0)),"No existe"))</f>
        <v/>
      </c>
      <c r="D551" s="16" t="n"/>
    </row>
    <row r="552">
      <c r="A552" s="14" t="n"/>
      <c r="C552" s="15">
        <f>IF($B552="","",IFERROR(INDEX(Prestamos!$C$5:$C$204,MATCH($B552,Prestamos!$A$5:$A$204,0)),"No existe"))</f>
        <v/>
      </c>
      <c r="D552" s="16" t="n"/>
    </row>
    <row r="553">
      <c r="A553" s="14" t="n"/>
      <c r="C553" s="15">
        <f>IF($B553="","",IFERROR(INDEX(Prestamos!$C$5:$C$204,MATCH($B553,Prestamos!$A$5:$A$204,0)),"No existe"))</f>
        <v/>
      </c>
      <c r="D553" s="16" t="n"/>
    </row>
    <row r="554">
      <c r="A554" s="14" t="n"/>
      <c r="C554" s="15">
        <f>IF($B554="","",IFERROR(INDEX(Prestamos!$C$5:$C$204,MATCH($B554,Prestamos!$A$5:$A$204,0)),"No existe"))</f>
        <v/>
      </c>
      <c r="D554" s="16" t="n"/>
    </row>
    <row r="555">
      <c r="A555" s="14" t="n"/>
      <c r="C555" s="15">
        <f>IF($B555="","",IFERROR(INDEX(Prestamos!$C$5:$C$204,MATCH($B555,Prestamos!$A$5:$A$204,0)),"No existe"))</f>
        <v/>
      </c>
      <c r="D555" s="16" t="n"/>
    </row>
    <row r="556">
      <c r="A556" s="14" t="n"/>
      <c r="C556" s="15">
        <f>IF($B556="","",IFERROR(INDEX(Prestamos!$C$5:$C$204,MATCH($B556,Prestamos!$A$5:$A$204,0)),"No existe"))</f>
        <v/>
      </c>
      <c r="D556" s="16" t="n"/>
    </row>
    <row r="557">
      <c r="A557" s="14" t="n"/>
      <c r="C557" s="15">
        <f>IF($B557="","",IFERROR(INDEX(Prestamos!$C$5:$C$204,MATCH($B557,Prestamos!$A$5:$A$204,0)),"No existe"))</f>
        <v/>
      </c>
      <c r="D557" s="16" t="n"/>
    </row>
    <row r="558">
      <c r="A558" s="14" t="n"/>
      <c r="C558" s="15">
        <f>IF($B558="","",IFERROR(INDEX(Prestamos!$C$5:$C$204,MATCH($B558,Prestamos!$A$5:$A$204,0)),"No existe"))</f>
        <v/>
      </c>
      <c r="D558" s="16" t="n"/>
    </row>
    <row r="559">
      <c r="A559" s="14" t="n"/>
      <c r="C559" s="15">
        <f>IF($B559="","",IFERROR(INDEX(Prestamos!$C$5:$C$204,MATCH($B559,Prestamos!$A$5:$A$204,0)),"No existe"))</f>
        <v/>
      </c>
      <c r="D559" s="16" t="n"/>
    </row>
    <row r="560">
      <c r="A560" s="14" t="n"/>
      <c r="C560" s="15">
        <f>IF($B560="","",IFERROR(INDEX(Prestamos!$C$5:$C$204,MATCH($B560,Prestamos!$A$5:$A$204,0)),"No existe"))</f>
        <v/>
      </c>
      <c r="D560" s="16" t="n"/>
    </row>
    <row r="561">
      <c r="A561" s="14" t="n"/>
      <c r="C561" s="15">
        <f>IF($B561="","",IFERROR(INDEX(Prestamos!$C$5:$C$204,MATCH($B561,Prestamos!$A$5:$A$204,0)),"No existe"))</f>
        <v/>
      </c>
      <c r="D561" s="16" t="n"/>
    </row>
    <row r="562">
      <c r="A562" s="14" t="n"/>
      <c r="C562" s="15">
        <f>IF($B562="","",IFERROR(INDEX(Prestamos!$C$5:$C$204,MATCH($B562,Prestamos!$A$5:$A$204,0)),"No existe"))</f>
        <v/>
      </c>
      <c r="D562" s="16" t="n"/>
    </row>
    <row r="563">
      <c r="A563" s="14" t="n"/>
      <c r="C563" s="15">
        <f>IF($B563="","",IFERROR(INDEX(Prestamos!$C$5:$C$204,MATCH($B563,Prestamos!$A$5:$A$204,0)),"No existe"))</f>
        <v/>
      </c>
      <c r="D563" s="16" t="n"/>
    </row>
    <row r="564">
      <c r="A564" s="14" t="n"/>
      <c r="C564" s="15">
        <f>IF($B564="","",IFERROR(INDEX(Prestamos!$C$5:$C$204,MATCH($B564,Prestamos!$A$5:$A$204,0)),"No existe"))</f>
        <v/>
      </c>
      <c r="D564" s="16" t="n"/>
    </row>
    <row r="565">
      <c r="A565" s="14" t="n"/>
      <c r="C565" s="15">
        <f>IF($B565="","",IFERROR(INDEX(Prestamos!$C$5:$C$204,MATCH($B565,Prestamos!$A$5:$A$204,0)),"No existe"))</f>
        <v/>
      </c>
      <c r="D565" s="16" t="n"/>
    </row>
    <row r="566">
      <c r="A566" s="14" t="n"/>
      <c r="C566" s="15">
        <f>IF($B566="","",IFERROR(INDEX(Prestamos!$C$5:$C$204,MATCH($B566,Prestamos!$A$5:$A$204,0)),"No existe"))</f>
        <v/>
      </c>
      <c r="D566" s="16" t="n"/>
    </row>
    <row r="567">
      <c r="A567" s="14" t="n"/>
      <c r="C567" s="15">
        <f>IF($B567="","",IFERROR(INDEX(Prestamos!$C$5:$C$204,MATCH($B567,Prestamos!$A$5:$A$204,0)),"No existe"))</f>
        <v/>
      </c>
      <c r="D567" s="16" t="n"/>
    </row>
    <row r="568">
      <c r="A568" s="14" t="n"/>
      <c r="C568" s="15">
        <f>IF($B568="","",IFERROR(INDEX(Prestamos!$C$5:$C$204,MATCH($B568,Prestamos!$A$5:$A$204,0)),"No existe"))</f>
        <v/>
      </c>
      <c r="D568" s="16" t="n"/>
    </row>
    <row r="569">
      <c r="A569" s="14" t="n"/>
      <c r="C569" s="15">
        <f>IF($B569="","",IFERROR(INDEX(Prestamos!$C$5:$C$204,MATCH($B569,Prestamos!$A$5:$A$204,0)),"No existe"))</f>
        <v/>
      </c>
      <c r="D569" s="16" t="n"/>
    </row>
    <row r="570">
      <c r="A570" s="14" t="n"/>
      <c r="C570" s="15">
        <f>IF($B570="","",IFERROR(INDEX(Prestamos!$C$5:$C$204,MATCH($B570,Prestamos!$A$5:$A$204,0)),"No existe"))</f>
        <v/>
      </c>
      <c r="D570" s="16" t="n"/>
    </row>
    <row r="571">
      <c r="A571" s="14" t="n"/>
      <c r="C571" s="15">
        <f>IF($B571="","",IFERROR(INDEX(Prestamos!$C$5:$C$204,MATCH($B571,Prestamos!$A$5:$A$204,0)),"No existe"))</f>
        <v/>
      </c>
      <c r="D571" s="16" t="n"/>
    </row>
    <row r="572">
      <c r="A572" s="14" t="n"/>
      <c r="C572" s="15">
        <f>IF($B572="","",IFERROR(INDEX(Prestamos!$C$5:$C$204,MATCH($B572,Prestamos!$A$5:$A$204,0)),"No existe"))</f>
        <v/>
      </c>
      <c r="D572" s="16" t="n"/>
    </row>
    <row r="573">
      <c r="A573" s="14" t="n"/>
      <c r="C573" s="15">
        <f>IF($B573="","",IFERROR(INDEX(Prestamos!$C$5:$C$204,MATCH($B573,Prestamos!$A$5:$A$204,0)),"No existe"))</f>
        <v/>
      </c>
      <c r="D573" s="16" t="n"/>
    </row>
    <row r="574">
      <c r="A574" s="14" t="n"/>
      <c r="C574" s="15">
        <f>IF($B574="","",IFERROR(INDEX(Prestamos!$C$5:$C$204,MATCH($B574,Prestamos!$A$5:$A$204,0)),"No existe"))</f>
        <v/>
      </c>
      <c r="D574" s="16" t="n"/>
    </row>
    <row r="575">
      <c r="A575" s="14" t="n"/>
      <c r="C575" s="15">
        <f>IF($B575="","",IFERROR(INDEX(Prestamos!$C$5:$C$204,MATCH($B575,Prestamos!$A$5:$A$204,0)),"No existe"))</f>
        <v/>
      </c>
      <c r="D575" s="16" t="n"/>
    </row>
    <row r="576">
      <c r="A576" s="14" t="n"/>
      <c r="C576" s="15">
        <f>IF($B576="","",IFERROR(INDEX(Prestamos!$C$5:$C$204,MATCH($B576,Prestamos!$A$5:$A$204,0)),"No existe"))</f>
        <v/>
      </c>
      <c r="D576" s="16" t="n"/>
    </row>
    <row r="577">
      <c r="A577" s="14" t="n"/>
      <c r="C577" s="15">
        <f>IF($B577="","",IFERROR(INDEX(Prestamos!$C$5:$C$204,MATCH($B577,Prestamos!$A$5:$A$204,0)),"No existe"))</f>
        <v/>
      </c>
      <c r="D577" s="16" t="n"/>
    </row>
    <row r="578">
      <c r="A578" s="14" t="n"/>
      <c r="C578" s="15">
        <f>IF($B578="","",IFERROR(INDEX(Prestamos!$C$5:$C$204,MATCH($B578,Prestamos!$A$5:$A$204,0)),"No existe"))</f>
        <v/>
      </c>
      <c r="D578" s="16" t="n"/>
    </row>
    <row r="579">
      <c r="A579" s="14" t="n"/>
      <c r="C579" s="15">
        <f>IF($B579="","",IFERROR(INDEX(Prestamos!$C$5:$C$204,MATCH($B579,Prestamos!$A$5:$A$204,0)),"No existe"))</f>
        <v/>
      </c>
      <c r="D579" s="16" t="n"/>
    </row>
    <row r="580">
      <c r="A580" s="14" t="n"/>
      <c r="C580" s="15">
        <f>IF($B580="","",IFERROR(INDEX(Prestamos!$C$5:$C$204,MATCH($B580,Prestamos!$A$5:$A$204,0)),"No existe"))</f>
        <v/>
      </c>
      <c r="D580" s="16" t="n"/>
    </row>
    <row r="581">
      <c r="A581" s="14" t="n"/>
      <c r="C581" s="15">
        <f>IF($B581="","",IFERROR(INDEX(Prestamos!$C$5:$C$204,MATCH($B581,Prestamos!$A$5:$A$204,0)),"No existe"))</f>
        <v/>
      </c>
      <c r="D581" s="16" t="n"/>
    </row>
    <row r="582">
      <c r="A582" s="14" t="n"/>
      <c r="C582" s="15">
        <f>IF($B582="","",IFERROR(INDEX(Prestamos!$C$5:$C$204,MATCH($B582,Prestamos!$A$5:$A$204,0)),"No existe"))</f>
        <v/>
      </c>
      <c r="D582" s="16" t="n"/>
    </row>
    <row r="583">
      <c r="A583" s="14" t="n"/>
      <c r="C583" s="15">
        <f>IF($B583="","",IFERROR(INDEX(Prestamos!$C$5:$C$204,MATCH($B583,Prestamos!$A$5:$A$204,0)),"No existe"))</f>
        <v/>
      </c>
      <c r="D583" s="16" t="n"/>
    </row>
    <row r="584">
      <c r="A584" s="14" t="n"/>
      <c r="C584" s="15">
        <f>IF($B584="","",IFERROR(INDEX(Prestamos!$C$5:$C$204,MATCH($B584,Prestamos!$A$5:$A$204,0)),"No existe"))</f>
        <v/>
      </c>
      <c r="D584" s="16" t="n"/>
    </row>
    <row r="585">
      <c r="A585" s="14" t="n"/>
      <c r="C585" s="15">
        <f>IF($B585="","",IFERROR(INDEX(Prestamos!$C$5:$C$204,MATCH($B585,Prestamos!$A$5:$A$204,0)),"No existe"))</f>
        <v/>
      </c>
      <c r="D585" s="16" t="n"/>
    </row>
    <row r="586">
      <c r="A586" s="14" t="n"/>
      <c r="C586" s="15">
        <f>IF($B586="","",IFERROR(INDEX(Prestamos!$C$5:$C$204,MATCH($B586,Prestamos!$A$5:$A$204,0)),"No existe"))</f>
        <v/>
      </c>
      <c r="D586" s="16" t="n"/>
    </row>
    <row r="587">
      <c r="A587" s="14" t="n"/>
      <c r="C587" s="15">
        <f>IF($B587="","",IFERROR(INDEX(Prestamos!$C$5:$C$204,MATCH($B587,Prestamos!$A$5:$A$204,0)),"No existe"))</f>
        <v/>
      </c>
      <c r="D587" s="16" t="n"/>
    </row>
    <row r="588">
      <c r="A588" s="14" t="n"/>
      <c r="C588" s="15">
        <f>IF($B588="","",IFERROR(INDEX(Prestamos!$C$5:$C$204,MATCH($B588,Prestamos!$A$5:$A$204,0)),"No existe"))</f>
        <v/>
      </c>
      <c r="D588" s="16" t="n"/>
    </row>
    <row r="589">
      <c r="A589" s="14" t="n"/>
      <c r="C589" s="15">
        <f>IF($B589="","",IFERROR(INDEX(Prestamos!$C$5:$C$204,MATCH($B589,Prestamos!$A$5:$A$204,0)),"No existe"))</f>
        <v/>
      </c>
      <c r="D589" s="16" t="n"/>
    </row>
    <row r="590">
      <c r="A590" s="14" t="n"/>
      <c r="C590" s="15">
        <f>IF($B590="","",IFERROR(INDEX(Prestamos!$C$5:$C$204,MATCH($B590,Prestamos!$A$5:$A$204,0)),"No existe"))</f>
        <v/>
      </c>
      <c r="D590" s="16" t="n"/>
    </row>
    <row r="591">
      <c r="A591" s="14" t="n"/>
      <c r="C591" s="15">
        <f>IF($B591="","",IFERROR(INDEX(Prestamos!$C$5:$C$204,MATCH($B591,Prestamos!$A$5:$A$204,0)),"No existe"))</f>
        <v/>
      </c>
      <c r="D591" s="16" t="n"/>
    </row>
    <row r="592">
      <c r="A592" s="14" t="n"/>
      <c r="C592" s="15">
        <f>IF($B592="","",IFERROR(INDEX(Prestamos!$C$5:$C$204,MATCH($B592,Prestamos!$A$5:$A$204,0)),"No existe"))</f>
        <v/>
      </c>
      <c r="D592" s="16" t="n"/>
    </row>
    <row r="593">
      <c r="A593" s="14" t="n"/>
      <c r="C593" s="15">
        <f>IF($B593="","",IFERROR(INDEX(Prestamos!$C$5:$C$204,MATCH($B593,Prestamos!$A$5:$A$204,0)),"No existe"))</f>
        <v/>
      </c>
      <c r="D593" s="16" t="n"/>
    </row>
    <row r="594">
      <c r="A594" s="14" t="n"/>
      <c r="C594" s="15">
        <f>IF($B594="","",IFERROR(INDEX(Prestamos!$C$5:$C$204,MATCH($B594,Prestamos!$A$5:$A$204,0)),"No existe"))</f>
        <v/>
      </c>
      <c r="D594" s="16" t="n"/>
    </row>
    <row r="595">
      <c r="A595" s="14" t="n"/>
      <c r="C595" s="15">
        <f>IF($B595="","",IFERROR(INDEX(Prestamos!$C$5:$C$204,MATCH($B595,Prestamos!$A$5:$A$204,0)),"No existe"))</f>
        <v/>
      </c>
      <c r="D595" s="16" t="n"/>
    </row>
    <row r="596">
      <c r="A596" s="14" t="n"/>
      <c r="C596" s="15">
        <f>IF($B596="","",IFERROR(INDEX(Prestamos!$C$5:$C$204,MATCH($B596,Prestamos!$A$5:$A$204,0)),"No existe"))</f>
        <v/>
      </c>
      <c r="D596" s="16" t="n"/>
    </row>
    <row r="597">
      <c r="A597" s="14" t="n"/>
      <c r="C597" s="15">
        <f>IF($B597="","",IFERROR(INDEX(Prestamos!$C$5:$C$204,MATCH($B597,Prestamos!$A$5:$A$204,0)),"No existe"))</f>
        <v/>
      </c>
      <c r="D597" s="16" t="n"/>
    </row>
    <row r="598">
      <c r="A598" s="14" t="n"/>
      <c r="C598" s="15">
        <f>IF($B598="","",IFERROR(INDEX(Prestamos!$C$5:$C$204,MATCH($B598,Prestamos!$A$5:$A$204,0)),"No existe"))</f>
        <v/>
      </c>
      <c r="D598" s="16" t="n"/>
    </row>
    <row r="599">
      <c r="A599" s="14" t="n"/>
      <c r="C599" s="15">
        <f>IF($B599="","",IFERROR(INDEX(Prestamos!$C$5:$C$204,MATCH($B599,Prestamos!$A$5:$A$204,0)),"No existe"))</f>
        <v/>
      </c>
      <c r="D599" s="16" t="n"/>
    </row>
    <row r="600">
      <c r="A600" s="14" t="n"/>
      <c r="C600" s="15">
        <f>IF($B600="","",IFERROR(INDEX(Prestamos!$C$5:$C$204,MATCH($B600,Prestamos!$A$5:$A$204,0)),"No existe"))</f>
        <v/>
      </c>
      <c r="D600" s="16" t="n"/>
    </row>
    <row r="601">
      <c r="A601" s="14" t="n"/>
      <c r="C601" s="15">
        <f>IF($B601="","",IFERROR(INDEX(Prestamos!$C$5:$C$204,MATCH($B601,Prestamos!$A$5:$A$204,0)),"No existe"))</f>
        <v/>
      </c>
      <c r="D601" s="16" t="n"/>
    </row>
    <row r="602">
      <c r="A602" s="14" t="n"/>
      <c r="C602" s="15">
        <f>IF($B602="","",IFERROR(INDEX(Prestamos!$C$5:$C$204,MATCH($B602,Prestamos!$A$5:$A$204,0)),"No existe"))</f>
        <v/>
      </c>
      <c r="D602" s="16" t="n"/>
    </row>
    <row r="603">
      <c r="A603" s="14" t="n"/>
      <c r="C603" s="15">
        <f>IF($B603="","",IFERROR(INDEX(Prestamos!$C$5:$C$204,MATCH($B603,Prestamos!$A$5:$A$204,0)),"No existe"))</f>
        <v/>
      </c>
      <c r="D603" s="16" t="n"/>
    </row>
    <row r="604">
      <c r="A604" s="14" t="n"/>
      <c r="C604" s="15">
        <f>IF($B604="","",IFERROR(INDEX(Prestamos!$C$5:$C$204,MATCH($B604,Prestamos!$A$5:$A$204,0)),"No existe"))</f>
        <v/>
      </c>
      <c r="D604" s="16" t="n"/>
    </row>
    <row r="605">
      <c r="A605" s="14" t="n"/>
      <c r="C605" s="15">
        <f>IF($B605="","",IFERROR(INDEX(Prestamos!$C$5:$C$204,MATCH($B605,Prestamos!$A$5:$A$204,0)),"No existe"))</f>
        <v/>
      </c>
      <c r="D605" s="16" t="n"/>
    </row>
    <row r="606">
      <c r="A606" s="14" t="n"/>
      <c r="C606" s="15">
        <f>IF($B606="","",IFERROR(INDEX(Prestamos!$C$5:$C$204,MATCH($B606,Prestamos!$A$5:$A$204,0)),"No existe"))</f>
        <v/>
      </c>
      <c r="D606" s="16" t="n"/>
    </row>
    <row r="607">
      <c r="A607" s="14" t="n"/>
      <c r="C607" s="15">
        <f>IF($B607="","",IFERROR(INDEX(Prestamos!$C$5:$C$204,MATCH($B607,Prestamos!$A$5:$A$204,0)),"No existe"))</f>
        <v/>
      </c>
      <c r="D607" s="16" t="n"/>
    </row>
    <row r="608">
      <c r="A608" s="14" t="n"/>
      <c r="C608" s="15">
        <f>IF($B608="","",IFERROR(INDEX(Prestamos!$C$5:$C$204,MATCH($B608,Prestamos!$A$5:$A$204,0)),"No existe"))</f>
        <v/>
      </c>
      <c r="D608" s="16" t="n"/>
    </row>
    <row r="609">
      <c r="A609" s="14" t="n"/>
      <c r="C609" s="15">
        <f>IF($B609="","",IFERROR(INDEX(Prestamos!$C$5:$C$204,MATCH($B609,Prestamos!$A$5:$A$204,0)),"No existe"))</f>
        <v/>
      </c>
      <c r="D609" s="16" t="n"/>
    </row>
    <row r="610">
      <c r="A610" s="14" t="n"/>
      <c r="C610" s="15">
        <f>IF($B610="","",IFERROR(INDEX(Prestamos!$C$5:$C$204,MATCH($B610,Prestamos!$A$5:$A$204,0)),"No existe"))</f>
        <v/>
      </c>
      <c r="D610" s="16" t="n"/>
    </row>
    <row r="611">
      <c r="A611" s="14" t="n"/>
      <c r="C611" s="15">
        <f>IF($B611="","",IFERROR(INDEX(Prestamos!$C$5:$C$204,MATCH($B611,Prestamos!$A$5:$A$204,0)),"No existe"))</f>
        <v/>
      </c>
      <c r="D611" s="16" t="n"/>
    </row>
    <row r="612">
      <c r="A612" s="14" t="n"/>
      <c r="C612" s="15">
        <f>IF($B612="","",IFERROR(INDEX(Prestamos!$C$5:$C$204,MATCH($B612,Prestamos!$A$5:$A$204,0)),"No existe"))</f>
        <v/>
      </c>
      <c r="D612" s="16" t="n"/>
    </row>
    <row r="613">
      <c r="A613" s="14" t="n"/>
      <c r="C613" s="15">
        <f>IF($B613="","",IFERROR(INDEX(Prestamos!$C$5:$C$204,MATCH($B613,Prestamos!$A$5:$A$204,0)),"No existe"))</f>
        <v/>
      </c>
      <c r="D613" s="16" t="n"/>
    </row>
    <row r="614">
      <c r="A614" s="14" t="n"/>
      <c r="C614" s="15">
        <f>IF($B614="","",IFERROR(INDEX(Prestamos!$C$5:$C$204,MATCH($B614,Prestamos!$A$5:$A$204,0)),"No existe"))</f>
        <v/>
      </c>
      <c r="D614" s="16" t="n"/>
    </row>
    <row r="615">
      <c r="A615" s="14" t="n"/>
      <c r="C615" s="15">
        <f>IF($B615="","",IFERROR(INDEX(Prestamos!$C$5:$C$204,MATCH($B615,Prestamos!$A$5:$A$204,0)),"No existe"))</f>
        <v/>
      </c>
      <c r="D615" s="16" t="n"/>
    </row>
    <row r="616">
      <c r="A616" s="14" t="n"/>
      <c r="C616" s="15">
        <f>IF($B616="","",IFERROR(INDEX(Prestamos!$C$5:$C$204,MATCH($B616,Prestamos!$A$5:$A$204,0)),"No existe"))</f>
        <v/>
      </c>
      <c r="D616" s="16" t="n"/>
    </row>
    <row r="617">
      <c r="A617" s="14" t="n"/>
      <c r="C617" s="15">
        <f>IF($B617="","",IFERROR(INDEX(Prestamos!$C$5:$C$204,MATCH($B617,Prestamos!$A$5:$A$204,0)),"No existe"))</f>
        <v/>
      </c>
      <c r="D617" s="16" t="n"/>
    </row>
    <row r="618">
      <c r="A618" s="14" t="n"/>
      <c r="C618" s="15">
        <f>IF($B618="","",IFERROR(INDEX(Prestamos!$C$5:$C$204,MATCH($B618,Prestamos!$A$5:$A$204,0)),"No existe"))</f>
        <v/>
      </c>
      <c r="D618" s="16" t="n"/>
    </row>
    <row r="619">
      <c r="A619" s="14" t="n"/>
      <c r="C619" s="15">
        <f>IF($B619="","",IFERROR(INDEX(Prestamos!$C$5:$C$204,MATCH($B619,Prestamos!$A$5:$A$204,0)),"No existe"))</f>
        <v/>
      </c>
      <c r="D619" s="16" t="n"/>
    </row>
    <row r="620">
      <c r="A620" s="14" t="n"/>
      <c r="C620" s="15">
        <f>IF($B620="","",IFERROR(INDEX(Prestamos!$C$5:$C$204,MATCH($B620,Prestamos!$A$5:$A$204,0)),"No existe"))</f>
        <v/>
      </c>
      <c r="D620" s="16" t="n"/>
    </row>
    <row r="621">
      <c r="A621" s="14" t="n"/>
      <c r="C621" s="15">
        <f>IF($B621="","",IFERROR(INDEX(Prestamos!$C$5:$C$204,MATCH($B621,Prestamos!$A$5:$A$204,0)),"No existe"))</f>
        <v/>
      </c>
      <c r="D621" s="16" t="n"/>
    </row>
    <row r="622">
      <c r="A622" s="14" t="n"/>
      <c r="C622" s="15">
        <f>IF($B622="","",IFERROR(INDEX(Prestamos!$C$5:$C$204,MATCH($B622,Prestamos!$A$5:$A$204,0)),"No existe"))</f>
        <v/>
      </c>
      <c r="D622" s="16" t="n"/>
    </row>
    <row r="623">
      <c r="A623" s="14" t="n"/>
      <c r="C623" s="15">
        <f>IF($B623="","",IFERROR(INDEX(Prestamos!$C$5:$C$204,MATCH($B623,Prestamos!$A$5:$A$204,0)),"No existe"))</f>
        <v/>
      </c>
      <c r="D623" s="16" t="n"/>
    </row>
    <row r="624">
      <c r="A624" s="14" t="n"/>
      <c r="C624" s="15">
        <f>IF($B624="","",IFERROR(INDEX(Prestamos!$C$5:$C$204,MATCH($B624,Prestamos!$A$5:$A$204,0)),"No existe"))</f>
        <v/>
      </c>
      <c r="D624" s="16" t="n"/>
    </row>
    <row r="625">
      <c r="A625" s="14" t="n"/>
      <c r="C625" s="15">
        <f>IF($B625="","",IFERROR(INDEX(Prestamos!$C$5:$C$204,MATCH($B625,Prestamos!$A$5:$A$204,0)),"No existe"))</f>
        <v/>
      </c>
      <c r="D625" s="16" t="n"/>
    </row>
    <row r="626">
      <c r="A626" s="14" t="n"/>
      <c r="C626" s="15">
        <f>IF($B626="","",IFERROR(INDEX(Prestamos!$C$5:$C$204,MATCH($B626,Prestamos!$A$5:$A$204,0)),"No existe"))</f>
        <v/>
      </c>
      <c r="D626" s="16" t="n"/>
    </row>
    <row r="627">
      <c r="A627" s="14" t="n"/>
      <c r="C627" s="15">
        <f>IF($B627="","",IFERROR(INDEX(Prestamos!$C$5:$C$204,MATCH($B627,Prestamos!$A$5:$A$204,0)),"No existe"))</f>
        <v/>
      </c>
      <c r="D627" s="16" t="n"/>
    </row>
    <row r="628">
      <c r="A628" s="14" t="n"/>
      <c r="C628" s="15">
        <f>IF($B628="","",IFERROR(INDEX(Prestamos!$C$5:$C$204,MATCH($B628,Prestamos!$A$5:$A$204,0)),"No existe"))</f>
        <v/>
      </c>
      <c r="D628" s="16" t="n"/>
    </row>
    <row r="629">
      <c r="A629" s="14" t="n"/>
      <c r="C629" s="15">
        <f>IF($B629="","",IFERROR(INDEX(Prestamos!$C$5:$C$204,MATCH($B629,Prestamos!$A$5:$A$204,0)),"No existe"))</f>
        <v/>
      </c>
      <c r="D629" s="16" t="n"/>
    </row>
    <row r="630">
      <c r="A630" s="14" t="n"/>
      <c r="C630" s="15">
        <f>IF($B630="","",IFERROR(INDEX(Prestamos!$C$5:$C$204,MATCH($B630,Prestamos!$A$5:$A$204,0)),"No existe"))</f>
        <v/>
      </c>
      <c r="D630" s="16" t="n"/>
    </row>
    <row r="631">
      <c r="A631" s="14" t="n"/>
      <c r="C631" s="15">
        <f>IF($B631="","",IFERROR(INDEX(Prestamos!$C$5:$C$204,MATCH($B631,Prestamos!$A$5:$A$204,0)),"No existe"))</f>
        <v/>
      </c>
      <c r="D631" s="16" t="n"/>
    </row>
    <row r="632">
      <c r="A632" s="14" t="n"/>
      <c r="C632" s="15">
        <f>IF($B632="","",IFERROR(INDEX(Prestamos!$C$5:$C$204,MATCH($B632,Prestamos!$A$5:$A$204,0)),"No existe"))</f>
        <v/>
      </c>
      <c r="D632" s="16" t="n"/>
    </row>
    <row r="633">
      <c r="A633" s="14" t="n"/>
      <c r="C633" s="15">
        <f>IF($B633="","",IFERROR(INDEX(Prestamos!$C$5:$C$204,MATCH($B633,Prestamos!$A$5:$A$204,0)),"No existe"))</f>
        <v/>
      </c>
      <c r="D633" s="16" t="n"/>
    </row>
    <row r="634">
      <c r="A634" s="14" t="n"/>
      <c r="C634" s="15">
        <f>IF($B634="","",IFERROR(INDEX(Prestamos!$C$5:$C$204,MATCH($B634,Prestamos!$A$5:$A$204,0)),"No existe"))</f>
        <v/>
      </c>
      <c r="D634" s="16" t="n"/>
    </row>
    <row r="635">
      <c r="A635" s="14" t="n"/>
      <c r="C635" s="15">
        <f>IF($B635="","",IFERROR(INDEX(Prestamos!$C$5:$C$204,MATCH($B635,Prestamos!$A$5:$A$204,0)),"No existe"))</f>
        <v/>
      </c>
      <c r="D635" s="16" t="n"/>
    </row>
    <row r="636">
      <c r="A636" s="14" t="n"/>
      <c r="C636" s="15">
        <f>IF($B636="","",IFERROR(INDEX(Prestamos!$C$5:$C$204,MATCH($B636,Prestamos!$A$5:$A$204,0)),"No existe"))</f>
        <v/>
      </c>
      <c r="D636" s="16" t="n"/>
    </row>
    <row r="637">
      <c r="A637" s="14" t="n"/>
      <c r="C637" s="15">
        <f>IF($B637="","",IFERROR(INDEX(Prestamos!$C$5:$C$204,MATCH($B637,Prestamos!$A$5:$A$204,0)),"No existe"))</f>
        <v/>
      </c>
      <c r="D637" s="16" t="n"/>
    </row>
    <row r="638">
      <c r="A638" s="14" t="n"/>
      <c r="C638" s="15">
        <f>IF($B638="","",IFERROR(INDEX(Prestamos!$C$5:$C$204,MATCH($B638,Prestamos!$A$5:$A$204,0)),"No existe"))</f>
        <v/>
      </c>
      <c r="D638" s="16" t="n"/>
    </row>
    <row r="639">
      <c r="A639" s="14" t="n"/>
      <c r="C639" s="15">
        <f>IF($B639="","",IFERROR(INDEX(Prestamos!$C$5:$C$204,MATCH($B639,Prestamos!$A$5:$A$204,0)),"No existe"))</f>
        <v/>
      </c>
      <c r="D639" s="16" t="n"/>
    </row>
    <row r="640">
      <c r="A640" s="14" t="n"/>
      <c r="C640" s="15">
        <f>IF($B640="","",IFERROR(INDEX(Prestamos!$C$5:$C$204,MATCH($B640,Prestamos!$A$5:$A$204,0)),"No existe"))</f>
        <v/>
      </c>
      <c r="D640" s="16" t="n"/>
    </row>
    <row r="641">
      <c r="A641" s="14" t="n"/>
      <c r="C641" s="15">
        <f>IF($B641="","",IFERROR(INDEX(Prestamos!$C$5:$C$204,MATCH($B641,Prestamos!$A$5:$A$204,0)),"No existe"))</f>
        <v/>
      </c>
      <c r="D641" s="16" t="n"/>
    </row>
    <row r="642">
      <c r="A642" s="14" t="n"/>
      <c r="C642" s="15">
        <f>IF($B642="","",IFERROR(INDEX(Prestamos!$C$5:$C$204,MATCH($B642,Prestamos!$A$5:$A$204,0)),"No existe"))</f>
        <v/>
      </c>
      <c r="D642" s="16" t="n"/>
    </row>
    <row r="643">
      <c r="A643" s="14" t="n"/>
      <c r="C643" s="15">
        <f>IF($B643="","",IFERROR(INDEX(Prestamos!$C$5:$C$204,MATCH($B643,Prestamos!$A$5:$A$204,0)),"No existe"))</f>
        <v/>
      </c>
      <c r="D643" s="16" t="n"/>
    </row>
    <row r="644">
      <c r="A644" s="14" t="n"/>
      <c r="C644" s="15">
        <f>IF($B644="","",IFERROR(INDEX(Prestamos!$C$5:$C$204,MATCH($B644,Prestamos!$A$5:$A$204,0)),"No existe"))</f>
        <v/>
      </c>
      <c r="D644" s="16" t="n"/>
    </row>
    <row r="645">
      <c r="A645" s="14" t="n"/>
      <c r="C645" s="15">
        <f>IF($B645="","",IFERROR(INDEX(Prestamos!$C$5:$C$204,MATCH($B645,Prestamos!$A$5:$A$204,0)),"No existe"))</f>
        <v/>
      </c>
      <c r="D645" s="16" t="n"/>
    </row>
    <row r="646">
      <c r="A646" s="14" t="n"/>
      <c r="C646" s="15">
        <f>IF($B646="","",IFERROR(INDEX(Prestamos!$C$5:$C$204,MATCH($B646,Prestamos!$A$5:$A$204,0)),"No existe"))</f>
        <v/>
      </c>
      <c r="D646" s="16" t="n"/>
    </row>
    <row r="647">
      <c r="A647" s="14" t="n"/>
      <c r="C647" s="15">
        <f>IF($B647="","",IFERROR(INDEX(Prestamos!$C$5:$C$204,MATCH($B647,Prestamos!$A$5:$A$204,0)),"No existe"))</f>
        <v/>
      </c>
      <c r="D647" s="16" t="n"/>
    </row>
    <row r="648">
      <c r="A648" s="14" t="n"/>
      <c r="C648" s="15">
        <f>IF($B648="","",IFERROR(INDEX(Prestamos!$C$5:$C$204,MATCH($B648,Prestamos!$A$5:$A$204,0)),"No existe"))</f>
        <v/>
      </c>
      <c r="D648" s="16" t="n"/>
    </row>
    <row r="649">
      <c r="A649" s="14" t="n"/>
      <c r="C649" s="15">
        <f>IF($B649="","",IFERROR(INDEX(Prestamos!$C$5:$C$204,MATCH($B649,Prestamos!$A$5:$A$204,0)),"No existe"))</f>
        <v/>
      </c>
      <c r="D649" s="16" t="n"/>
    </row>
    <row r="650">
      <c r="A650" s="14" t="n"/>
      <c r="C650" s="15">
        <f>IF($B650="","",IFERROR(INDEX(Prestamos!$C$5:$C$204,MATCH($B650,Prestamos!$A$5:$A$204,0)),"No existe"))</f>
        <v/>
      </c>
      <c r="D650" s="16" t="n"/>
    </row>
    <row r="651">
      <c r="A651" s="14" t="n"/>
      <c r="C651" s="15">
        <f>IF($B651="","",IFERROR(INDEX(Prestamos!$C$5:$C$204,MATCH($B651,Prestamos!$A$5:$A$204,0)),"No existe"))</f>
        <v/>
      </c>
      <c r="D651" s="16" t="n"/>
    </row>
    <row r="652">
      <c r="A652" s="14" t="n"/>
      <c r="C652" s="15">
        <f>IF($B652="","",IFERROR(INDEX(Prestamos!$C$5:$C$204,MATCH($B652,Prestamos!$A$5:$A$204,0)),"No existe"))</f>
        <v/>
      </c>
      <c r="D652" s="16" t="n"/>
    </row>
    <row r="653">
      <c r="A653" s="14" t="n"/>
      <c r="C653" s="15">
        <f>IF($B653="","",IFERROR(INDEX(Prestamos!$C$5:$C$204,MATCH($B653,Prestamos!$A$5:$A$204,0)),"No existe"))</f>
        <v/>
      </c>
      <c r="D653" s="16" t="n"/>
    </row>
    <row r="654">
      <c r="A654" s="14" t="n"/>
      <c r="C654" s="15">
        <f>IF($B654="","",IFERROR(INDEX(Prestamos!$C$5:$C$204,MATCH($B654,Prestamos!$A$5:$A$204,0)),"No existe"))</f>
        <v/>
      </c>
      <c r="D654" s="16" t="n"/>
    </row>
    <row r="655">
      <c r="A655" s="14" t="n"/>
      <c r="C655" s="15">
        <f>IF($B655="","",IFERROR(INDEX(Prestamos!$C$5:$C$204,MATCH($B655,Prestamos!$A$5:$A$204,0)),"No existe"))</f>
        <v/>
      </c>
      <c r="D655" s="16" t="n"/>
    </row>
    <row r="656">
      <c r="A656" s="14" t="n"/>
      <c r="C656" s="15">
        <f>IF($B656="","",IFERROR(INDEX(Prestamos!$C$5:$C$204,MATCH($B656,Prestamos!$A$5:$A$204,0)),"No existe"))</f>
        <v/>
      </c>
      <c r="D656" s="16" t="n"/>
    </row>
    <row r="657">
      <c r="A657" s="14" t="n"/>
      <c r="C657" s="15">
        <f>IF($B657="","",IFERROR(INDEX(Prestamos!$C$5:$C$204,MATCH($B657,Prestamos!$A$5:$A$204,0)),"No existe"))</f>
        <v/>
      </c>
      <c r="D657" s="16" t="n"/>
    </row>
    <row r="658">
      <c r="A658" s="14" t="n"/>
      <c r="C658" s="15">
        <f>IF($B658="","",IFERROR(INDEX(Prestamos!$C$5:$C$204,MATCH($B658,Prestamos!$A$5:$A$204,0)),"No existe"))</f>
        <v/>
      </c>
      <c r="D658" s="16" t="n"/>
    </row>
    <row r="659">
      <c r="A659" s="14" t="n"/>
      <c r="C659" s="15">
        <f>IF($B659="","",IFERROR(INDEX(Prestamos!$C$5:$C$204,MATCH($B659,Prestamos!$A$5:$A$204,0)),"No existe"))</f>
        <v/>
      </c>
      <c r="D659" s="16" t="n"/>
    </row>
    <row r="660">
      <c r="A660" s="14" t="n"/>
      <c r="C660" s="15">
        <f>IF($B660="","",IFERROR(INDEX(Prestamos!$C$5:$C$204,MATCH($B660,Prestamos!$A$5:$A$204,0)),"No existe"))</f>
        <v/>
      </c>
      <c r="D660" s="16" t="n"/>
    </row>
    <row r="661">
      <c r="A661" s="14" t="n"/>
      <c r="C661" s="15">
        <f>IF($B661="","",IFERROR(INDEX(Prestamos!$C$5:$C$204,MATCH($B661,Prestamos!$A$5:$A$204,0)),"No existe"))</f>
        <v/>
      </c>
      <c r="D661" s="16" t="n"/>
    </row>
    <row r="662">
      <c r="A662" s="14" t="n"/>
      <c r="C662" s="15">
        <f>IF($B662="","",IFERROR(INDEX(Prestamos!$C$5:$C$204,MATCH($B662,Prestamos!$A$5:$A$204,0)),"No existe"))</f>
        <v/>
      </c>
      <c r="D662" s="16" t="n"/>
    </row>
    <row r="663">
      <c r="A663" s="14" t="n"/>
      <c r="C663" s="15">
        <f>IF($B663="","",IFERROR(INDEX(Prestamos!$C$5:$C$204,MATCH($B663,Prestamos!$A$5:$A$204,0)),"No existe"))</f>
        <v/>
      </c>
      <c r="D663" s="16" t="n"/>
    </row>
    <row r="664">
      <c r="A664" s="14" t="n"/>
      <c r="C664" s="15">
        <f>IF($B664="","",IFERROR(INDEX(Prestamos!$C$5:$C$204,MATCH($B664,Prestamos!$A$5:$A$204,0)),"No existe"))</f>
        <v/>
      </c>
      <c r="D664" s="16" t="n"/>
    </row>
    <row r="665">
      <c r="A665" s="14" t="n"/>
      <c r="C665" s="15">
        <f>IF($B665="","",IFERROR(INDEX(Prestamos!$C$5:$C$204,MATCH($B665,Prestamos!$A$5:$A$204,0)),"No existe"))</f>
        <v/>
      </c>
      <c r="D665" s="16" t="n"/>
    </row>
    <row r="666">
      <c r="A666" s="14" t="n"/>
      <c r="C666" s="15">
        <f>IF($B666="","",IFERROR(INDEX(Prestamos!$C$5:$C$204,MATCH($B666,Prestamos!$A$5:$A$204,0)),"No existe"))</f>
        <v/>
      </c>
      <c r="D666" s="16" t="n"/>
    </row>
    <row r="667">
      <c r="A667" s="14" t="n"/>
      <c r="C667" s="15">
        <f>IF($B667="","",IFERROR(INDEX(Prestamos!$C$5:$C$204,MATCH($B667,Prestamos!$A$5:$A$204,0)),"No existe"))</f>
        <v/>
      </c>
      <c r="D667" s="16" t="n"/>
    </row>
    <row r="668">
      <c r="A668" s="14" t="n"/>
      <c r="C668" s="15">
        <f>IF($B668="","",IFERROR(INDEX(Prestamos!$C$5:$C$204,MATCH($B668,Prestamos!$A$5:$A$204,0)),"No existe"))</f>
        <v/>
      </c>
      <c r="D668" s="16" t="n"/>
    </row>
    <row r="669">
      <c r="A669" s="14" t="n"/>
      <c r="C669" s="15">
        <f>IF($B669="","",IFERROR(INDEX(Prestamos!$C$5:$C$204,MATCH($B669,Prestamos!$A$5:$A$204,0)),"No existe"))</f>
        <v/>
      </c>
      <c r="D669" s="16" t="n"/>
    </row>
    <row r="670">
      <c r="A670" s="14" t="n"/>
      <c r="C670" s="15">
        <f>IF($B670="","",IFERROR(INDEX(Prestamos!$C$5:$C$204,MATCH($B670,Prestamos!$A$5:$A$204,0)),"No existe"))</f>
        <v/>
      </c>
      <c r="D670" s="16" t="n"/>
    </row>
    <row r="671">
      <c r="A671" s="14" t="n"/>
      <c r="C671" s="15">
        <f>IF($B671="","",IFERROR(INDEX(Prestamos!$C$5:$C$204,MATCH($B671,Prestamos!$A$5:$A$204,0)),"No existe"))</f>
        <v/>
      </c>
      <c r="D671" s="16" t="n"/>
    </row>
    <row r="672">
      <c r="A672" s="14" t="n"/>
      <c r="C672" s="15">
        <f>IF($B672="","",IFERROR(INDEX(Prestamos!$C$5:$C$204,MATCH($B672,Prestamos!$A$5:$A$204,0)),"No existe"))</f>
        <v/>
      </c>
      <c r="D672" s="16" t="n"/>
    </row>
    <row r="673">
      <c r="A673" s="14" t="n"/>
      <c r="C673" s="15">
        <f>IF($B673="","",IFERROR(INDEX(Prestamos!$C$5:$C$204,MATCH($B673,Prestamos!$A$5:$A$204,0)),"No existe"))</f>
        <v/>
      </c>
      <c r="D673" s="16" t="n"/>
    </row>
    <row r="674">
      <c r="A674" s="14" t="n"/>
      <c r="C674" s="15">
        <f>IF($B674="","",IFERROR(INDEX(Prestamos!$C$5:$C$204,MATCH($B674,Prestamos!$A$5:$A$204,0)),"No existe"))</f>
        <v/>
      </c>
      <c r="D674" s="16" t="n"/>
    </row>
    <row r="675">
      <c r="A675" s="14" t="n"/>
      <c r="C675" s="15">
        <f>IF($B675="","",IFERROR(INDEX(Prestamos!$C$5:$C$204,MATCH($B675,Prestamos!$A$5:$A$204,0)),"No existe"))</f>
        <v/>
      </c>
      <c r="D675" s="16" t="n"/>
    </row>
    <row r="676">
      <c r="A676" s="14" t="n"/>
      <c r="C676" s="15">
        <f>IF($B676="","",IFERROR(INDEX(Prestamos!$C$5:$C$204,MATCH($B676,Prestamos!$A$5:$A$204,0)),"No existe"))</f>
        <v/>
      </c>
      <c r="D676" s="16" t="n"/>
    </row>
    <row r="677">
      <c r="A677" s="14" t="n"/>
      <c r="C677" s="15">
        <f>IF($B677="","",IFERROR(INDEX(Prestamos!$C$5:$C$204,MATCH($B677,Prestamos!$A$5:$A$204,0)),"No existe"))</f>
        <v/>
      </c>
      <c r="D677" s="16" t="n"/>
    </row>
    <row r="678">
      <c r="A678" s="14" t="n"/>
      <c r="C678" s="15">
        <f>IF($B678="","",IFERROR(INDEX(Prestamos!$C$5:$C$204,MATCH($B678,Prestamos!$A$5:$A$204,0)),"No existe"))</f>
        <v/>
      </c>
      <c r="D678" s="16" t="n"/>
    </row>
    <row r="679">
      <c r="A679" s="14" t="n"/>
      <c r="C679" s="15">
        <f>IF($B679="","",IFERROR(INDEX(Prestamos!$C$5:$C$204,MATCH($B679,Prestamos!$A$5:$A$204,0)),"No existe"))</f>
        <v/>
      </c>
      <c r="D679" s="16" t="n"/>
    </row>
    <row r="680">
      <c r="A680" s="14" t="n"/>
      <c r="C680" s="15">
        <f>IF($B680="","",IFERROR(INDEX(Prestamos!$C$5:$C$204,MATCH($B680,Prestamos!$A$5:$A$204,0)),"No existe"))</f>
        <v/>
      </c>
      <c r="D680" s="16" t="n"/>
    </row>
    <row r="681">
      <c r="A681" s="14" t="n"/>
      <c r="C681" s="15">
        <f>IF($B681="","",IFERROR(INDEX(Prestamos!$C$5:$C$204,MATCH($B681,Prestamos!$A$5:$A$204,0)),"No existe"))</f>
        <v/>
      </c>
      <c r="D681" s="16" t="n"/>
    </row>
    <row r="682">
      <c r="A682" s="14" t="n"/>
      <c r="C682" s="15">
        <f>IF($B682="","",IFERROR(INDEX(Prestamos!$C$5:$C$204,MATCH($B682,Prestamos!$A$5:$A$204,0)),"No existe"))</f>
        <v/>
      </c>
      <c r="D682" s="16" t="n"/>
    </row>
    <row r="683">
      <c r="A683" s="14" t="n"/>
      <c r="C683" s="15">
        <f>IF($B683="","",IFERROR(INDEX(Prestamos!$C$5:$C$204,MATCH($B683,Prestamos!$A$5:$A$204,0)),"No existe"))</f>
        <v/>
      </c>
      <c r="D683" s="16" t="n"/>
    </row>
    <row r="684">
      <c r="A684" s="14" t="n"/>
      <c r="C684" s="15">
        <f>IF($B684="","",IFERROR(INDEX(Prestamos!$C$5:$C$204,MATCH($B684,Prestamos!$A$5:$A$204,0)),"No existe"))</f>
        <v/>
      </c>
      <c r="D684" s="16" t="n"/>
    </row>
    <row r="685">
      <c r="A685" s="14" t="n"/>
      <c r="C685" s="15">
        <f>IF($B685="","",IFERROR(INDEX(Prestamos!$C$5:$C$204,MATCH($B685,Prestamos!$A$5:$A$204,0)),"No existe"))</f>
        <v/>
      </c>
      <c r="D685" s="16" t="n"/>
    </row>
    <row r="686">
      <c r="A686" s="14" t="n"/>
      <c r="C686" s="15">
        <f>IF($B686="","",IFERROR(INDEX(Prestamos!$C$5:$C$204,MATCH($B686,Prestamos!$A$5:$A$204,0)),"No existe"))</f>
        <v/>
      </c>
      <c r="D686" s="16" t="n"/>
    </row>
    <row r="687">
      <c r="A687" s="14" t="n"/>
      <c r="C687" s="15">
        <f>IF($B687="","",IFERROR(INDEX(Prestamos!$C$5:$C$204,MATCH($B687,Prestamos!$A$5:$A$204,0)),"No existe"))</f>
        <v/>
      </c>
      <c r="D687" s="16" t="n"/>
    </row>
    <row r="688">
      <c r="A688" s="14" t="n"/>
      <c r="C688" s="15">
        <f>IF($B688="","",IFERROR(INDEX(Prestamos!$C$5:$C$204,MATCH($B688,Prestamos!$A$5:$A$204,0)),"No existe"))</f>
        <v/>
      </c>
      <c r="D688" s="16" t="n"/>
    </row>
    <row r="689">
      <c r="A689" s="14" t="n"/>
      <c r="C689" s="15">
        <f>IF($B689="","",IFERROR(INDEX(Prestamos!$C$5:$C$204,MATCH($B689,Prestamos!$A$5:$A$204,0)),"No existe"))</f>
        <v/>
      </c>
      <c r="D689" s="16" t="n"/>
    </row>
    <row r="690">
      <c r="A690" s="14" t="n"/>
      <c r="C690" s="15">
        <f>IF($B690="","",IFERROR(INDEX(Prestamos!$C$5:$C$204,MATCH($B690,Prestamos!$A$5:$A$204,0)),"No existe"))</f>
        <v/>
      </c>
      <c r="D690" s="16" t="n"/>
    </row>
    <row r="691">
      <c r="A691" s="14" t="n"/>
      <c r="C691" s="15">
        <f>IF($B691="","",IFERROR(INDEX(Prestamos!$C$5:$C$204,MATCH($B691,Prestamos!$A$5:$A$204,0)),"No existe"))</f>
        <v/>
      </c>
      <c r="D691" s="16" t="n"/>
    </row>
    <row r="692">
      <c r="A692" s="14" t="n"/>
      <c r="C692" s="15">
        <f>IF($B692="","",IFERROR(INDEX(Prestamos!$C$5:$C$204,MATCH($B692,Prestamos!$A$5:$A$204,0)),"No existe"))</f>
        <v/>
      </c>
      <c r="D692" s="16" t="n"/>
    </row>
    <row r="693">
      <c r="A693" s="14" t="n"/>
      <c r="C693" s="15">
        <f>IF($B693="","",IFERROR(INDEX(Prestamos!$C$5:$C$204,MATCH($B693,Prestamos!$A$5:$A$204,0)),"No existe"))</f>
        <v/>
      </c>
      <c r="D693" s="16" t="n"/>
    </row>
    <row r="694">
      <c r="A694" s="14" t="n"/>
      <c r="C694" s="15">
        <f>IF($B694="","",IFERROR(INDEX(Prestamos!$C$5:$C$204,MATCH($B694,Prestamos!$A$5:$A$204,0)),"No existe"))</f>
        <v/>
      </c>
      <c r="D694" s="16" t="n"/>
    </row>
    <row r="695">
      <c r="A695" s="14" t="n"/>
      <c r="C695" s="15">
        <f>IF($B695="","",IFERROR(INDEX(Prestamos!$C$5:$C$204,MATCH($B695,Prestamos!$A$5:$A$204,0)),"No existe"))</f>
        <v/>
      </c>
      <c r="D695" s="16" t="n"/>
    </row>
    <row r="696">
      <c r="A696" s="14" t="n"/>
      <c r="C696" s="15">
        <f>IF($B696="","",IFERROR(INDEX(Prestamos!$C$5:$C$204,MATCH($B696,Prestamos!$A$5:$A$204,0)),"No existe"))</f>
        <v/>
      </c>
      <c r="D696" s="16" t="n"/>
    </row>
    <row r="697">
      <c r="A697" s="14" t="n"/>
      <c r="C697" s="15">
        <f>IF($B697="","",IFERROR(INDEX(Prestamos!$C$5:$C$204,MATCH($B697,Prestamos!$A$5:$A$204,0)),"No existe"))</f>
        <v/>
      </c>
      <c r="D697" s="16" t="n"/>
    </row>
    <row r="698">
      <c r="A698" s="14" t="n"/>
      <c r="C698" s="15">
        <f>IF($B698="","",IFERROR(INDEX(Prestamos!$C$5:$C$204,MATCH($B698,Prestamos!$A$5:$A$204,0)),"No existe"))</f>
        <v/>
      </c>
      <c r="D698" s="16" t="n"/>
    </row>
    <row r="699">
      <c r="A699" s="14" t="n"/>
      <c r="C699" s="15">
        <f>IF($B699="","",IFERROR(INDEX(Prestamos!$C$5:$C$204,MATCH($B699,Prestamos!$A$5:$A$204,0)),"No existe"))</f>
        <v/>
      </c>
      <c r="D699" s="16" t="n"/>
    </row>
    <row r="700">
      <c r="A700" s="14" t="n"/>
      <c r="C700" s="15">
        <f>IF($B700="","",IFERROR(INDEX(Prestamos!$C$5:$C$204,MATCH($B700,Prestamos!$A$5:$A$204,0)),"No existe"))</f>
        <v/>
      </c>
      <c r="D700" s="16" t="n"/>
    </row>
    <row r="701">
      <c r="A701" s="14" t="n"/>
      <c r="C701" s="15">
        <f>IF($B701="","",IFERROR(INDEX(Prestamos!$C$5:$C$204,MATCH($B701,Prestamos!$A$5:$A$204,0)),"No existe"))</f>
        <v/>
      </c>
      <c r="D701" s="16" t="n"/>
    </row>
    <row r="702">
      <c r="A702" s="14" t="n"/>
      <c r="C702" s="15">
        <f>IF($B702="","",IFERROR(INDEX(Prestamos!$C$5:$C$204,MATCH($B702,Prestamos!$A$5:$A$204,0)),"No existe"))</f>
        <v/>
      </c>
      <c r="D702" s="16" t="n"/>
    </row>
    <row r="703">
      <c r="A703" s="14" t="n"/>
      <c r="C703" s="15">
        <f>IF($B703="","",IFERROR(INDEX(Prestamos!$C$5:$C$204,MATCH($B703,Prestamos!$A$5:$A$204,0)),"No existe"))</f>
        <v/>
      </c>
      <c r="D703" s="16" t="n"/>
    </row>
    <row r="704">
      <c r="A704" s="14" t="n"/>
      <c r="C704" s="15">
        <f>IF($B704="","",IFERROR(INDEX(Prestamos!$C$5:$C$204,MATCH($B704,Prestamos!$A$5:$A$204,0)),"No existe"))</f>
        <v/>
      </c>
      <c r="D704" s="16" t="n"/>
    </row>
    <row r="705">
      <c r="A705" s="14" t="n"/>
      <c r="C705" s="15">
        <f>IF($B705="","",IFERROR(INDEX(Prestamos!$C$5:$C$204,MATCH($B705,Prestamos!$A$5:$A$204,0)),"No existe"))</f>
        <v/>
      </c>
      <c r="D705" s="16" t="n"/>
    </row>
    <row r="706">
      <c r="A706" s="14" t="n"/>
      <c r="C706" s="15">
        <f>IF($B706="","",IFERROR(INDEX(Prestamos!$C$5:$C$204,MATCH($B706,Prestamos!$A$5:$A$204,0)),"No existe"))</f>
        <v/>
      </c>
      <c r="D706" s="16" t="n"/>
    </row>
    <row r="707">
      <c r="A707" s="14" t="n"/>
      <c r="C707" s="15">
        <f>IF($B707="","",IFERROR(INDEX(Prestamos!$C$5:$C$204,MATCH($B707,Prestamos!$A$5:$A$204,0)),"No existe"))</f>
        <v/>
      </c>
      <c r="D707" s="16" t="n"/>
    </row>
    <row r="708">
      <c r="A708" s="14" t="n"/>
      <c r="C708" s="15">
        <f>IF($B708="","",IFERROR(INDEX(Prestamos!$C$5:$C$204,MATCH($B708,Prestamos!$A$5:$A$204,0)),"No existe"))</f>
        <v/>
      </c>
      <c r="D708" s="16" t="n"/>
    </row>
    <row r="709">
      <c r="A709" s="14" t="n"/>
      <c r="C709" s="15">
        <f>IF($B709="","",IFERROR(INDEX(Prestamos!$C$5:$C$204,MATCH($B709,Prestamos!$A$5:$A$204,0)),"No existe"))</f>
        <v/>
      </c>
      <c r="D709" s="16" t="n"/>
    </row>
    <row r="710">
      <c r="A710" s="14" t="n"/>
      <c r="C710" s="15">
        <f>IF($B710="","",IFERROR(INDEX(Prestamos!$C$5:$C$204,MATCH($B710,Prestamos!$A$5:$A$204,0)),"No existe"))</f>
        <v/>
      </c>
      <c r="D710" s="16" t="n"/>
    </row>
    <row r="711">
      <c r="A711" s="14" t="n"/>
      <c r="C711" s="15">
        <f>IF($B711="","",IFERROR(INDEX(Prestamos!$C$5:$C$204,MATCH($B711,Prestamos!$A$5:$A$204,0)),"No existe"))</f>
        <v/>
      </c>
      <c r="D711" s="16" t="n"/>
    </row>
    <row r="712">
      <c r="A712" s="14" t="n"/>
      <c r="C712" s="15">
        <f>IF($B712="","",IFERROR(INDEX(Prestamos!$C$5:$C$204,MATCH($B712,Prestamos!$A$5:$A$204,0)),"No existe"))</f>
        <v/>
      </c>
      <c r="D712" s="16" t="n"/>
    </row>
    <row r="713">
      <c r="A713" s="14" t="n"/>
      <c r="C713" s="15">
        <f>IF($B713="","",IFERROR(INDEX(Prestamos!$C$5:$C$204,MATCH($B713,Prestamos!$A$5:$A$204,0)),"No existe"))</f>
        <v/>
      </c>
      <c r="D713" s="16" t="n"/>
    </row>
    <row r="714">
      <c r="A714" s="14" t="n"/>
      <c r="C714" s="15">
        <f>IF($B714="","",IFERROR(INDEX(Prestamos!$C$5:$C$204,MATCH($B714,Prestamos!$A$5:$A$204,0)),"No existe"))</f>
        <v/>
      </c>
      <c r="D714" s="16" t="n"/>
    </row>
    <row r="715">
      <c r="A715" s="14" t="n"/>
      <c r="C715" s="15">
        <f>IF($B715="","",IFERROR(INDEX(Prestamos!$C$5:$C$204,MATCH($B715,Prestamos!$A$5:$A$204,0)),"No existe"))</f>
        <v/>
      </c>
      <c r="D715" s="16" t="n"/>
    </row>
    <row r="716">
      <c r="A716" s="14" t="n"/>
      <c r="C716" s="15">
        <f>IF($B716="","",IFERROR(INDEX(Prestamos!$C$5:$C$204,MATCH($B716,Prestamos!$A$5:$A$204,0)),"No existe"))</f>
        <v/>
      </c>
      <c r="D716" s="16" t="n"/>
    </row>
    <row r="717">
      <c r="A717" s="14" t="n"/>
      <c r="C717" s="15">
        <f>IF($B717="","",IFERROR(INDEX(Prestamos!$C$5:$C$204,MATCH($B717,Prestamos!$A$5:$A$204,0)),"No existe"))</f>
        <v/>
      </c>
      <c r="D717" s="16" t="n"/>
    </row>
    <row r="718">
      <c r="A718" s="14" t="n"/>
      <c r="C718" s="15">
        <f>IF($B718="","",IFERROR(INDEX(Prestamos!$C$5:$C$204,MATCH($B718,Prestamos!$A$5:$A$204,0)),"No existe"))</f>
        <v/>
      </c>
      <c r="D718" s="16" t="n"/>
    </row>
    <row r="719">
      <c r="A719" s="14" t="n"/>
      <c r="C719" s="15">
        <f>IF($B719="","",IFERROR(INDEX(Prestamos!$C$5:$C$204,MATCH($B719,Prestamos!$A$5:$A$204,0)),"No existe"))</f>
        <v/>
      </c>
      <c r="D719" s="16" t="n"/>
    </row>
    <row r="720">
      <c r="A720" s="14" t="n"/>
      <c r="C720" s="15">
        <f>IF($B720="","",IFERROR(INDEX(Prestamos!$C$5:$C$204,MATCH($B720,Prestamos!$A$5:$A$204,0)),"No existe"))</f>
        <v/>
      </c>
      <c r="D720" s="16" t="n"/>
    </row>
    <row r="721">
      <c r="A721" s="14" t="n"/>
      <c r="C721" s="15">
        <f>IF($B721="","",IFERROR(INDEX(Prestamos!$C$5:$C$204,MATCH($B721,Prestamos!$A$5:$A$204,0)),"No existe"))</f>
        <v/>
      </c>
      <c r="D721" s="16" t="n"/>
    </row>
    <row r="722">
      <c r="A722" s="14" t="n"/>
      <c r="C722" s="15">
        <f>IF($B722="","",IFERROR(INDEX(Prestamos!$C$5:$C$204,MATCH($B722,Prestamos!$A$5:$A$204,0)),"No existe"))</f>
        <v/>
      </c>
      <c r="D722" s="16" t="n"/>
    </row>
    <row r="723">
      <c r="A723" s="14" t="n"/>
      <c r="C723" s="15">
        <f>IF($B723="","",IFERROR(INDEX(Prestamos!$C$5:$C$204,MATCH($B723,Prestamos!$A$5:$A$204,0)),"No existe"))</f>
        <v/>
      </c>
      <c r="D723" s="16" t="n"/>
    </row>
    <row r="724">
      <c r="A724" s="14" t="n"/>
      <c r="C724" s="15">
        <f>IF($B724="","",IFERROR(INDEX(Prestamos!$C$5:$C$204,MATCH($B724,Prestamos!$A$5:$A$204,0)),"No existe"))</f>
        <v/>
      </c>
      <c r="D724" s="16" t="n"/>
    </row>
    <row r="725">
      <c r="A725" s="14" t="n"/>
      <c r="C725" s="15">
        <f>IF($B725="","",IFERROR(INDEX(Prestamos!$C$5:$C$204,MATCH($B725,Prestamos!$A$5:$A$204,0)),"No existe"))</f>
        <v/>
      </c>
      <c r="D725" s="16" t="n"/>
    </row>
    <row r="726">
      <c r="A726" s="14" t="n"/>
      <c r="C726" s="15">
        <f>IF($B726="","",IFERROR(INDEX(Prestamos!$C$5:$C$204,MATCH($B726,Prestamos!$A$5:$A$204,0)),"No existe"))</f>
        <v/>
      </c>
      <c r="D726" s="16" t="n"/>
    </row>
    <row r="727">
      <c r="A727" s="14" t="n"/>
      <c r="C727" s="15">
        <f>IF($B727="","",IFERROR(INDEX(Prestamos!$C$5:$C$204,MATCH($B727,Prestamos!$A$5:$A$204,0)),"No existe"))</f>
        <v/>
      </c>
      <c r="D727" s="16" t="n"/>
    </row>
    <row r="728">
      <c r="A728" s="14" t="n"/>
      <c r="C728" s="15">
        <f>IF($B728="","",IFERROR(INDEX(Prestamos!$C$5:$C$204,MATCH($B728,Prestamos!$A$5:$A$204,0)),"No existe"))</f>
        <v/>
      </c>
      <c r="D728" s="16" t="n"/>
    </row>
    <row r="729">
      <c r="A729" s="14" t="n"/>
      <c r="C729" s="15">
        <f>IF($B729="","",IFERROR(INDEX(Prestamos!$C$5:$C$204,MATCH($B729,Prestamos!$A$5:$A$204,0)),"No existe"))</f>
        <v/>
      </c>
      <c r="D729" s="16" t="n"/>
    </row>
    <row r="730">
      <c r="A730" s="14" t="n"/>
      <c r="C730" s="15">
        <f>IF($B730="","",IFERROR(INDEX(Prestamos!$C$5:$C$204,MATCH($B730,Prestamos!$A$5:$A$204,0)),"No existe"))</f>
        <v/>
      </c>
      <c r="D730" s="16" t="n"/>
    </row>
    <row r="731">
      <c r="A731" s="14" t="n"/>
      <c r="C731" s="15">
        <f>IF($B731="","",IFERROR(INDEX(Prestamos!$C$5:$C$204,MATCH($B731,Prestamos!$A$5:$A$204,0)),"No existe"))</f>
        <v/>
      </c>
      <c r="D731" s="16" t="n"/>
    </row>
    <row r="732">
      <c r="A732" s="14" t="n"/>
      <c r="C732" s="15">
        <f>IF($B732="","",IFERROR(INDEX(Prestamos!$C$5:$C$204,MATCH($B732,Prestamos!$A$5:$A$204,0)),"No existe"))</f>
        <v/>
      </c>
      <c r="D732" s="16" t="n"/>
    </row>
    <row r="733">
      <c r="A733" s="14" t="n"/>
      <c r="C733" s="15">
        <f>IF($B733="","",IFERROR(INDEX(Prestamos!$C$5:$C$204,MATCH($B733,Prestamos!$A$5:$A$204,0)),"No existe"))</f>
        <v/>
      </c>
      <c r="D733" s="16" t="n"/>
    </row>
    <row r="734">
      <c r="A734" s="14" t="n"/>
      <c r="C734" s="15">
        <f>IF($B734="","",IFERROR(INDEX(Prestamos!$C$5:$C$204,MATCH($B734,Prestamos!$A$5:$A$204,0)),"No existe"))</f>
        <v/>
      </c>
      <c r="D734" s="16" t="n"/>
    </row>
    <row r="735">
      <c r="A735" s="14" t="n"/>
      <c r="C735" s="15">
        <f>IF($B735="","",IFERROR(INDEX(Prestamos!$C$5:$C$204,MATCH($B735,Prestamos!$A$5:$A$204,0)),"No existe"))</f>
        <v/>
      </c>
      <c r="D735" s="16" t="n"/>
    </row>
    <row r="736">
      <c r="A736" s="14" t="n"/>
      <c r="C736" s="15">
        <f>IF($B736="","",IFERROR(INDEX(Prestamos!$C$5:$C$204,MATCH($B736,Prestamos!$A$5:$A$204,0)),"No existe"))</f>
        <v/>
      </c>
      <c r="D736" s="16" t="n"/>
    </row>
    <row r="737">
      <c r="A737" s="14" t="n"/>
      <c r="C737" s="15">
        <f>IF($B737="","",IFERROR(INDEX(Prestamos!$C$5:$C$204,MATCH($B737,Prestamos!$A$5:$A$204,0)),"No existe"))</f>
        <v/>
      </c>
      <c r="D737" s="16" t="n"/>
    </row>
    <row r="738">
      <c r="A738" s="14" t="n"/>
      <c r="C738" s="15">
        <f>IF($B738="","",IFERROR(INDEX(Prestamos!$C$5:$C$204,MATCH($B738,Prestamos!$A$5:$A$204,0)),"No existe"))</f>
        <v/>
      </c>
      <c r="D738" s="16" t="n"/>
    </row>
    <row r="739">
      <c r="A739" s="14" t="n"/>
      <c r="C739" s="15">
        <f>IF($B739="","",IFERROR(INDEX(Prestamos!$C$5:$C$204,MATCH($B739,Prestamos!$A$5:$A$204,0)),"No existe"))</f>
        <v/>
      </c>
      <c r="D739" s="16" t="n"/>
    </row>
    <row r="740">
      <c r="A740" s="14" t="n"/>
      <c r="C740" s="15">
        <f>IF($B740="","",IFERROR(INDEX(Prestamos!$C$5:$C$204,MATCH($B740,Prestamos!$A$5:$A$204,0)),"No existe"))</f>
        <v/>
      </c>
      <c r="D740" s="16" t="n"/>
    </row>
    <row r="741">
      <c r="A741" s="14" t="n"/>
      <c r="C741" s="15">
        <f>IF($B741="","",IFERROR(INDEX(Prestamos!$C$5:$C$204,MATCH($B741,Prestamos!$A$5:$A$204,0)),"No existe"))</f>
        <v/>
      </c>
      <c r="D741" s="16" t="n"/>
    </row>
    <row r="742">
      <c r="A742" s="14" t="n"/>
      <c r="C742" s="15">
        <f>IF($B742="","",IFERROR(INDEX(Prestamos!$C$5:$C$204,MATCH($B742,Prestamos!$A$5:$A$204,0)),"No existe"))</f>
        <v/>
      </c>
      <c r="D742" s="16" t="n"/>
    </row>
    <row r="743">
      <c r="A743" s="14" t="n"/>
      <c r="C743" s="15">
        <f>IF($B743="","",IFERROR(INDEX(Prestamos!$C$5:$C$204,MATCH($B743,Prestamos!$A$5:$A$204,0)),"No existe"))</f>
        <v/>
      </c>
      <c r="D743" s="16" t="n"/>
    </row>
    <row r="744">
      <c r="A744" s="14" t="n"/>
      <c r="C744" s="15">
        <f>IF($B744="","",IFERROR(INDEX(Prestamos!$C$5:$C$204,MATCH($B744,Prestamos!$A$5:$A$204,0)),"No existe"))</f>
        <v/>
      </c>
      <c r="D744" s="16" t="n"/>
    </row>
    <row r="745">
      <c r="A745" s="14" t="n"/>
      <c r="C745" s="15">
        <f>IF($B745="","",IFERROR(INDEX(Prestamos!$C$5:$C$204,MATCH($B745,Prestamos!$A$5:$A$204,0)),"No existe"))</f>
        <v/>
      </c>
      <c r="D745" s="16" t="n"/>
    </row>
    <row r="746">
      <c r="A746" s="14" t="n"/>
      <c r="C746" s="15">
        <f>IF($B746="","",IFERROR(INDEX(Prestamos!$C$5:$C$204,MATCH($B746,Prestamos!$A$5:$A$204,0)),"No existe"))</f>
        <v/>
      </c>
      <c r="D746" s="16" t="n"/>
    </row>
    <row r="747">
      <c r="A747" s="14" t="n"/>
      <c r="C747" s="15">
        <f>IF($B747="","",IFERROR(INDEX(Prestamos!$C$5:$C$204,MATCH($B747,Prestamos!$A$5:$A$204,0)),"No existe"))</f>
        <v/>
      </c>
      <c r="D747" s="16" t="n"/>
    </row>
    <row r="748">
      <c r="A748" s="14" t="n"/>
      <c r="C748" s="15">
        <f>IF($B748="","",IFERROR(INDEX(Prestamos!$C$5:$C$204,MATCH($B748,Prestamos!$A$5:$A$204,0)),"No existe"))</f>
        <v/>
      </c>
      <c r="D748" s="16" t="n"/>
    </row>
    <row r="749">
      <c r="A749" s="14" t="n"/>
      <c r="C749" s="15">
        <f>IF($B749="","",IFERROR(INDEX(Prestamos!$C$5:$C$204,MATCH($B749,Prestamos!$A$5:$A$204,0)),"No existe"))</f>
        <v/>
      </c>
      <c r="D749" s="16" t="n"/>
    </row>
    <row r="750">
      <c r="A750" s="14" t="n"/>
      <c r="C750" s="15">
        <f>IF($B750="","",IFERROR(INDEX(Prestamos!$C$5:$C$204,MATCH($B750,Prestamos!$A$5:$A$204,0)),"No existe"))</f>
        <v/>
      </c>
      <c r="D750" s="16" t="n"/>
    </row>
    <row r="751">
      <c r="A751" s="14" t="n"/>
      <c r="C751" s="15">
        <f>IF($B751="","",IFERROR(INDEX(Prestamos!$C$5:$C$204,MATCH($B751,Prestamos!$A$5:$A$204,0)),"No existe"))</f>
        <v/>
      </c>
      <c r="D751" s="16" t="n"/>
    </row>
    <row r="752">
      <c r="A752" s="14" t="n"/>
      <c r="C752" s="15">
        <f>IF($B752="","",IFERROR(INDEX(Prestamos!$C$5:$C$204,MATCH($B752,Prestamos!$A$5:$A$204,0)),"No existe"))</f>
        <v/>
      </c>
      <c r="D752" s="16" t="n"/>
    </row>
    <row r="753">
      <c r="A753" s="14" t="n"/>
      <c r="C753" s="15">
        <f>IF($B753="","",IFERROR(INDEX(Prestamos!$C$5:$C$204,MATCH($B753,Prestamos!$A$5:$A$204,0)),"No existe"))</f>
        <v/>
      </c>
      <c r="D753" s="16" t="n"/>
    </row>
    <row r="754">
      <c r="A754" s="14" t="n"/>
      <c r="C754" s="15">
        <f>IF($B754="","",IFERROR(INDEX(Prestamos!$C$5:$C$204,MATCH($B754,Prestamos!$A$5:$A$204,0)),"No existe"))</f>
        <v/>
      </c>
      <c r="D754" s="16" t="n"/>
    </row>
    <row r="755">
      <c r="A755" s="14" t="n"/>
      <c r="C755" s="15">
        <f>IF($B755="","",IFERROR(INDEX(Prestamos!$C$5:$C$204,MATCH($B755,Prestamos!$A$5:$A$204,0)),"No existe"))</f>
        <v/>
      </c>
      <c r="D755" s="16" t="n"/>
    </row>
    <row r="756">
      <c r="A756" s="14" t="n"/>
      <c r="C756" s="15">
        <f>IF($B756="","",IFERROR(INDEX(Prestamos!$C$5:$C$204,MATCH($B756,Prestamos!$A$5:$A$204,0)),"No existe"))</f>
        <v/>
      </c>
      <c r="D756" s="16" t="n"/>
    </row>
    <row r="757">
      <c r="A757" s="14" t="n"/>
      <c r="C757" s="15">
        <f>IF($B757="","",IFERROR(INDEX(Prestamos!$C$5:$C$204,MATCH($B757,Prestamos!$A$5:$A$204,0)),"No existe"))</f>
        <v/>
      </c>
      <c r="D757" s="16" t="n"/>
    </row>
    <row r="758">
      <c r="A758" s="14" t="n"/>
      <c r="C758" s="15">
        <f>IF($B758="","",IFERROR(INDEX(Prestamos!$C$5:$C$204,MATCH($B758,Prestamos!$A$5:$A$204,0)),"No existe"))</f>
        <v/>
      </c>
      <c r="D758" s="16" t="n"/>
    </row>
    <row r="759">
      <c r="A759" s="14" t="n"/>
      <c r="C759" s="15">
        <f>IF($B759="","",IFERROR(INDEX(Prestamos!$C$5:$C$204,MATCH($B759,Prestamos!$A$5:$A$204,0)),"No existe"))</f>
        <v/>
      </c>
      <c r="D759" s="16" t="n"/>
    </row>
    <row r="760">
      <c r="A760" s="14" t="n"/>
      <c r="C760" s="15">
        <f>IF($B760="","",IFERROR(INDEX(Prestamos!$C$5:$C$204,MATCH($B760,Prestamos!$A$5:$A$204,0)),"No existe"))</f>
        <v/>
      </c>
      <c r="D760" s="16" t="n"/>
    </row>
    <row r="761">
      <c r="A761" s="14" t="n"/>
      <c r="C761" s="15">
        <f>IF($B761="","",IFERROR(INDEX(Prestamos!$C$5:$C$204,MATCH($B761,Prestamos!$A$5:$A$204,0)),"No existe"))</f>
        <v/>
      </c>
      <c r="D761" s="16" t="n"/>
    </row>
    <row r="762">
      <c r="A762" s="14" t="n"/>
      <c r="C762" s="15">
        <f>IF($B762="","",IFERROR(INDEX(Prestamos!$C$5:$C$204,MATCH($B762,Prestamos!$A$5:$A$204,0)),"No existe"))</f>
        <v/>
      </c>
      <c r="D762" s="16" t="n"/>
    </row>
    <row r="763">
      <c r="A763" s="14" t="n"/>
      <c r="C763" s="15">
        <f>IF($B763="","",IFERROR(INDEX(Prestamos!$C$5:$C$204,MATCH($B763,Prestamos!$A$5:$A$204,0)),"No existe"))</f>
        <v/>
      </c>
      <c r="D763" s="16" t="n"/>
    </row>
    <row r="764">
      <c r="A764" s="14" t="n"/>
      <c r="C764" s="15">
        <f>IF($B764="","",IFERROR(INDEX(Prestamos!$C$5:$C$204,MATCH($B764,Prestamos!$A$5:$A$204,0)),"No existe"))</f>
        <v/>
      </c>
      <c r="D764" s="16" t="n"/>
    </row>
    <row r="765">
      <c r="A765" s="14" t="n"/>
      <c r="C765" s="15">
        <f>IF($B765="","",IFERROR(INDEX(Prestamos!$C$5:$C$204,MATCH($B765,Prestamos!$A$5:$A$204,0)),"No existe"))</f>
        <v/>
      </c>
      <c r="D765" s="16" t="n"/>
    </row>
    <row r="766">
      <c r="A766" s="14" t="n"/>
      <c r="C766" s="15">
        <f>IF($B766="","",IFERROR(INDEX(Prestamos!$C$5:$C$204,MATCH($B766,Prestamos!$A$5:$A$204,0)),"No existe"))</f>
        <v/>
      </c>
      <c r="D766" s="16" t="n"/>
    </row>
    <row r="767">
      <c r="A767" s="14" t="n"/>
      <c r="C767" s="15">
        <f>IF($B767="","",IFERROR(INDEX(Prestamos!$C$5:$C$204,MATCH($B767,Prestamos!$A$5:$A$204,0)),"No existe"))</f>
        <v/>
      </c>
      <c r="D767" s="16" t="n"/>
    </row>
    <row r="768">
      <c r="A768" s="14" t="n"/>
      <c r="C768" s="15">
        <f>IF($B768="","",IFERROR(INDEX(Prestamos!$C$5:$C$204,MATCH($B768,Prestamos!$A$5:$A$204,0)),"No existe"))</f>
        <v/>
      </c>
      <c r="D768" s="16" t="n"/>
    </row>
    <row r="769">
      <c r="A769" s="14" t="n"/>
      <c r="C769" s="15">
        <f>IF($B769="","",IFERROR(INDEX(Prestamos!$C$5:$C$204,MATCH($B769,Prestamos!$A$5:$A$204,0)),"No existe"))</f>
        <v/>
      </c>
      <c r="D769" s="16" t="n"/>
    </row>
    <row r="770">
      <c r="A770" s="14" t="n"/>
      <c r="C770" s="15">
        <f>IF($B770="","",IFERROR(INDEX(Prestamos!$C$5:$C$204,MATCH($B770,Prestamos!$A$5:$A$204,0)),"No existe"))</f>
        <v/>
      </c>
      <c r="D770" s="16" t="n"/>
    </row>
    <row r="771">
      <c r="A771" s="14" t="n"/>
      <c r="C771" s="15">
        <f>IF($B771="","",IFERROR(INDEX(Prestamos!$C$5:$C$204,MATCH($B771,Prestamos!$A$5:$A$204,0)),"No existe"))</f>
        <v/>
      </c>
      <c r="D771" s="16" t="n"/>
    </row>
    <row r="772">
      <c r="A772" s="14" t="n"/>
      <c r="C772" s="15">
        <f>IF($B772="","",IFERROR(INDEX(Prestamos!$C$5:$C$204,MATCH($B772,Prestamos!$A$5:$A$204,0)),"No existe"))</f>
        <v/>
      </c>
      <c r="D772" s="16" t="n"/>
    </row>
    <row r="773">
      <c r="A773" s="14" t="n"/>
      <c r="C773" s="15">
        <f>IF($B773="","",IFERROR(INDEX(Prestamos!$C$5:$C$204,MATCH($B773,Prestamos!$A$5:$A$204,0)),"No existe"))</f>
        <v/>
      </c>
      <c r="D773" s="16" t="n"/>
    </row>
    <row r="774">
      <c r="A774" s="14" t="n"/>
      <c r="C774" s="15">
        <f>IF($B774="","",IFERROR(INDEX(Prestamos!$C$5:$C$204,MATCH($B774,Prestamos!$A$5:$A$204,0)),"No existe"))</f>
        <v/>
      </c>
      <c r="D774" s="16" t="n"/>
    </row>
    <row r="775">
      <c r="A775" s="14" t="n"/>
      <c r="C775" s="15">
        <f>IF($B775="","",IFERROR(INDEX(Prestamos!$C$5:$C$204,MATCH($B775,Prestamos!$A$5:$A$204,0)),"No existe"))</f>
        <v/>
      </c>
      <c r="D775" s="16" t="n"/>
    </row>
    <row r="776">
      <c r="A776" s="14" t="n"/>
      <c r="C776" s="15">
        <f>IF($B776="","",IFERROR(INDEX(Prestamos!$C$5:$C$204,MATCH($B776,Prestamos!$A$5:$A$204,0)),"No existe"))</f>
        <v/>
      </c>
      <c r="D776" s="16" t="n"/>
    </row>
    <row r="777">
      <c r="A777" s="14" t="n"/>
      <c r="C777" s="15">
        <f>IF($B777="","",IFERROR(INDEX(Prestamos!$C$5:$C$204,MATCH($B777,Prestamos!$A$5:$A$204,0)),"No existe"))</f>
        <v/>
      </c>
      <c r="D777" s="16" t="n"/>
    </row>
    <row r="778">
      <c r="A778" s="14" t="n"/>
      <c r="C778" s="15">
        <f>IF($B778="","",IFERROR(INDEX(Prestamos!$C$5:$C$204,MATCH($B778,Prestamos!$A$5:$A$204,0)),"No existe"))</f>
        <v/>
      </c>
      <c r="D778" s="16" t="n"/>
    </row>
    <row r="779">
      <c r="A779" s="14" t="n"/>
      <c r="C779" s="15">
        <f>IF($B779="","",IFERROR(INDEX(Prestamos!$C$5:$C$204,MATCH($B779,Prestamos!$A$5:$A$204,0)),"No existe"))</f>
        <v/>
      </c>
      <c r="D779" s="16" t="n"/>
    </row>
    <row r="780">
      <c r="A780" s="14" t="n"/>
      <c r="C780" s="15">
        <f>IF($B780="","",IFERROR(INDEX(Prestamos!$C$5:$C$204,MATCH($B780,Prestamos!$A$5:$A$204,0)),"No existe"))</f>
        <v/>
      </c>
      <c r="D780" s="16" t="n"/>
    </row>
    <row r="781">
      <c r="A781" s="14" t="n"/>
      <c r="C781" s="15">
        <f>IF($B781="","",IFERROR(INDEX(Prestamos!$C$5:$C$204,MATCH($B781,Prestamos!$A$5:$A$204,0)),"No existe"))</f>
        <v/>
      </c>
      <c r="D781" s="16" t="n"/>
    </row>
    <row r="782">
      <c r="A782" s="14" t="n"/>
      <c r="C782" s="15">
        <f>IF($B782="","",IFERROR(INDEX(Prestamos!$C$5:$C$204,MATCH($B782,Prestamos!$A$5:$A$204,0)),"No existe"))</f>
        <v/>
      </c>
      <c r="D782" s="16" t="n"/>
    </row>
    <row r="783">
      <c r="A783" s="14" t="n"/>
      <c r="C783" s="15">
        <f>IF($B783="","",IFERROR(INDEX(Prestamos!$C$5:$C$204,MATCH($B783,Prestamos!$A$5:$A$204,0)),"No existe"))</f>
        <v/>
      </c>
      <c r="D783" s="16" t="n"/>
    </row>
    <row r="784">
      <c r="A784" s="14" t="n"/>
      <c r="C784" s="15">
        <f>IF($B784="","",IFERROR(INDEX(Prestamos!$C$5:$C$204,MATCH($B784,Prestamos!$A$5:$A$204,0)),"No existe"))</f>
        <v/>
      </c>
      <c r="D784" s="16" t="n"/>
    </row>
    <row r="785">
      <c r="A785" s="14" t="n"/>
      <c r="C785" s="15">
        <f>IF($B785="","",IFERROR(INDEX(Prestamos!$C$5:$C$204,MATCH($B785,Prestamos!$A$5:$A$204,0)),"No existe"))</f>
        <v/>
      </c>
      <c r="D785" s="16" t="n"/>
    </row>
    <row r="786">
      <c r="A786" s="14" t="n"/>
      <c r="C786" s="15">
        <f>IF($B786="","",IFERROR(INDEX(Prestamos!$C$5:$C$204,MATCH($B786,Prestamos!$A$5:$A$204,0)),"No existe"))</f>
        <v/>
      </c>
      <c r="D786" s="16" t="n"/>
    </row>
    <row r="787">
      <c r="A787" s="14" t="n"/>
      <c r="C787" s="15">
        <f>IF($B787="","",IFERROR(INDEX(Prestamos!$C$5:$C$204,MATCH($B787,Prestamos!$A$5:$A$204,0)),"No existe"))</f>
        <v/>
      </c>
      <c r="D787" s="16" t="n"/>
    </row>
    <row r="788">
      <c r="A788" s="14" t="n"/>
      <c r="C788" s="15">
        <f>IF($B788="","",IFERROR(INDEX(Prestamos!$C$5:$C$204,MATCH($B788,Prestamos!$A$5:$A$204,0)),"No existe"))</f>
        <v/>
      </c>
      <c r="D788" s="16" t="n"/>
    </row>
    <row r="789">
      <c r="A789" s="14" t="n"/>
      <c r="C789" s="15">
        <f>IF($B789="","",IFERROR(INDEX(Prestamos!$C$5:$C$204,MATCH($B789,Prestamos!$A$5:$A$204,0)),"No existe"))</f>
        <v/>
      </c>
      <c r="D789" s="16" t="n"/>
    </row>
    <row r="790">
      <c r="A790" s="14" t="n"/>
      <c r="C790" s="15">
        <f>IF($B790="","",IFERROR(INDEX(Prestamos!$C$5:$C$204,MATCH($B790,Prestamos!$A$5:$A$204,0)),"No existe"))</f>
        <v/>
      </c>
      <c r="D790" s="16" t="n"/>
    </row>
    <row r="791">
      <c r="A791" s="14" t="n"/>
      <c r="C791" s="15">
        <f>IF($B791="","",IFERROR(INDEX(Prestamos!$C$5:$C$204,MATCH($B791,Prestamos!$A$5:$A$204,0)),"No existe"))</f>
        <v/>
      </c>
      <c r="D791" s="16" t="n"/>
    </row>
    <row r="792">
      <c r="A792" s="14" t="n"/>
      <c r="C792" s="15">
        <f>IF($B792="","",IFERROR(INDEX(Prestamos!$C$5:$C$204,MATCH($B792,Prestamos!$A$5:$A$204,0)),"No existe"))</f>
        <v/>
      </c>
      <c r="D792" s="16" t="n"/>
    </row>
    <row r="793">
      <c r="A793" s="14" t="n"/>
      <c r="C793" s="15">
        <f>IF($B793="","",IFERROR(INDEX(Prestamos!$C$5:$C$204,MATCH($B793,Prestamos!$A$5:$A$204,0)),"No existe"))</f>
        <v/>
      </c>
      <c r="D793" s="16" t="n"/>
    </row>
    <row r="794">
      <c r="A794" s="14" t="n"/>
      <c r="C794" s="15">
        <f>IF($B794="","",IFERROR(INDEX(Prestamos!$C$5:$C$204,MATCH($B794,Prestamos!$A$5:$A$204,0)),"No existe"))</f>
        <v/>
      </c>
      <c r="D794" s="16" t="n"/>
    </row>
    <row r="795">
      <c r="A795" s="14" t="n"/>
      <c r="C795" s="15">
        <f>IF($B795="","",IFERROR(INDEX(Prestamos!$C$5:$C$204,MATCH($B795,Prestamos!$A$5:$A$204,0)),"No existe"))</f>
        <v/>
      </c>
      <c r="D795" s="16" t="n"/>
    </row>
    <row r="796">
      <c r="A796" s="14" t="n"/>
      <c r="C796" s="15">
        <f>IF($B796="","",IFERROR(INDEX(Prestamos!$C$5:$C$204,MATCH($B796,Prestamos!$A$5:$A$204,0)),"No existe"))</f>
        <v/>
      </c>
      <c r="D796" s="16" t="n"/>
    </row>
    <row r="797">
      <c r="A797" s="14" t="n"/>
      <c r="C797" s="15">
        <f>IF($B797="","",IFERROR(INDEX(Prestamos!$C$5:$C$204,MATCH($B797,Prestamos!$A$5:$A$204,0)),"No existe"))</f>
        <v/>
      </c>
      <c r="D797" s="16" t="n"/>
    </row>
    <row r="798">
      <c r="A798" s="14" t="n"/>
      <c r="C798" s="15">
        <f>IF($B798="","",IFERROR(INDEX(Prestamos!$C$5:$C$204,MATCH($B798,Prestamos!$A$5:$A$204,0)),"No existe"))</f>
        <v/>
      </c>
      <c r="D798" s="16" t="n"/>
    </row>
    <row r="799">
      <c r="A799" s="14" t="n"/>
      <c r="C799" s="15">
        <f>IF($B799="","",IFERROR(INDEX(Prestamos!$C$5:$C$204,MATCH($B799,Prestamos!$A$5:$A$204,0)),"No existe"))</f>
        <v/>
      </c>
      <c r="D799" s="16" t="n"/>
    </row>
    <row r="800">
      <c r="A800" s="14" t="n"/>
      <c r="C800" s="15">
        <f>IF($B800="","",IFERROR(INDEX(Prestamos!$C$5:$C$204,MATCH($B800,Prestamos!$A$5:$A$204,0)),"No existe"))</f>
        <v/>
      </c>
      <c r="D800" s="16" t="n"/>
    </row>
    <row r="801">
      <c r="A801" s="14" t="n"/>
      <c r="C801" s="15">
        <f>IF($B801="","",IFERROR(INDEX(Prestamos!$C$5:$C$204,MATCH($B801,Prestamos!$A$5:$A$204,0)),"No existe"))</f>
        <v/>
      </c>
      <c r="D801" s="16" t="n"/>
    </row>
    <row r="802">
      <c r="A802" s="14" t="n"/>
      <c r="C802" s="15">
        <f>IF($B802="","",IFERROR(INDEX(Prestamos!$C$5:$C$204,MATCH($B802,Prestamos!$A$5:$A$204,0)),"No existe"))</f>
        <v/>
      </c>
      <c r="D802" s="16" t="n"/>
    </row>
    <row r="803">
      <c r="A803" s="14" t="n"/>
      <c r="C803" s="15">
        <f>IF($B803="","",IFERROR(INDEX(Prestamos!$C$5:$C$204,MATCH($B803,Prestamos!$A$5:$A$204,0)),"No existe"))</f>
        <v/>
      </c>
      <c r="D803" s="16" t="n"/>
    </row>
    <row r="804">
      <c r="A804" s="14" t="n"/>
      <c r="C804" s="15">
        <f>IF($B804="","",IFERROR(INDEX(Prestamos!$C$5:$C$204,MATCH($B804,Prestamos!$A$5:$A$204,0)),"No existe"))</f>
        <v/>
      </c>
      <c r="D804" s="16" t="n"/>
    </row>
    <row r="805">
      <c r="A805" s="14" t="n"/>
      <c r="C805" s="15">
        <f>IF($B805="","",IFERROR(INDEX(Prestamos!$C$5:$C$204,MATCH($B805,Prestamos!$A$5:$A$204,0)),"No existe"))</f>
        <v/>
      </c>
      <c r="D805" s="16" t="n"/>
    </row>
    <row r="806">
      <c r="A806" s="14" t="n"/>
      <c r="C806" s="15">
        <f>IF($B806="","",IFERROR(INDEX(Prestamos!$C$5:$C$204,MATCH($B806,Prestamos!$A$5:$A$204,0)),"No existe"))</f>
        <v/>
      </c>
      <c r="D806" s="16" t="n"/>
    </row>
    <row r="807">
      <c r="A807" s="14" t="n"/>
      <c r="C807" s="15">
        <f>IF($B807="","",IFERROR(INDEX(Prestamos!$C$5:$C$204,MATCH($B807,Prestamos!$A$5:$A$204,0)),"No existe"))</f>
        <v/>
      </c>
      <c r="D807" s="16" t="n"/>
    </row>
    <row r="808">
      <c r="A808" s="14" t="n"/>
      <c r="C808" s="15">
        <f>IF($B808="","",IFERROR(INDEX(Prestamos!$C$5:$C$204,MATCH($B808,Prestamos!$A$5:$A$204,0)),"No existe"))</f>
        <v/>
      </c>
      <c r="D808" s="16" t="n"/>
    </row>
    <row r="809">
      <c r="A809" s="14" t="n"/>
      <c r="C809" s="15">
        <f>IF($B809="","",IFERROR(INDEX(Prestamos!$C$5:$C$204,MATCH($B809,Prestamos!$A$5:$A$204,0)),"No existe"))</f>
        <v/>
      </c>
      <c r="D809" s="16" t="n"/>
    </row>
    <row r="810">
      <c r="A810" s="14" t="n"/>
      <c r="C810" s="15">
        <f>IF($B810="","",IFERROR(INDEX(Prestamos!$C$5:$C$204,MATCH($B810,Prestamos!$A$5:$A$204,0)),"No existe"))</f>
        <v/>
      </c>
      <c r="D810" s="16" t="n"/>
    </row>
    <row r="811">
      <c r="A811" s="14" t="n"/>
      <c r="C811" s="15">
        <f>IF($B811="","",IFERROR(INDEX(Prestamos!$C$5:$C$204,MATCH($B811,Prestamos!$A$5:$A$204,0)),"No existe"))</f>
        <v/>
      </c>
      <c r="D811" s="16" t="n"/>
    </row>
    <row r="812">
      <c r="A812" s="14" t="n"/>
      <c r="C812" s="15">
        <f>IF($B812="","",IFERROR(INDEX(Prestamos!$C$5:$C$204,MATCH($B812,Prestamos!$A$5:$A$204,0)),"No existe"))</f>
        <v/>
      </c>
      <c r="D812" s="16" t="n"/>
    </row>
    <row r="813">
      <c r="A813" s="14" t="n"/>
      <c r="C813" s="15">
        <f>IF($B813="","",IFERROR(INDEX(Prestamos!$C$5:$C$204,MATCH($B813,Prestamos!$A$5:$A$204,0)),"No existe"))</f>
        <v/>
      </c>
      <c r="D813" s="16" t="n"/>
    </row>
    <row r="814">
      <c r="A814" s="14" t="n"/>
      <c r="C814" s="15">
        <f>IF($B814="","",IFERROR(INDEX(Prestamos!$C$5:$C$204,MATCH($B814,Prestamos!$A$5:$A$204,0)),"No existe"))</f>
        <v/>
      </c>
      <c r="D814" s="16" t="n"/>
    </row>
    <row r="815">
      <c r="A815" s="14" t="n"/>
      <c r="C815" s="15">
        <f>IF($B815="","",IFERROR(INDEX(Prestamos!$C$5:$C$204,MATCH($B815,Prestamos!$A$5:$A$204,0)),"No existe"))</f>
        <v/>
      </c>
      <c r="D815" s="16" t="n"/>
    </row>
    <row r="816">
      <c r="A816" s="14" t="n"/>
      <c r="C816" s="15">
        <f>IF($B816="","",IFERROR(INDEX(Prestamos!$C$5:$C$204,MATCH($B816,Prestamos!$A$5:$A$204,0)),"No existe"))</f>
        <v/>
      </c>
      <c r="D816" s="16" t="n"/>
    </row>
    <row r="817">
      <c r="A817" s="14" t="n"/>
      <c r="C817" s="15">
        <f>IF($B817="","",IFERROR(INDEX(Prestamos!$C$5:$C$204,MATCH($B817,Prestamos!$A$5:$A$204,0)),"No existe"))</f>
        <v/>
      </c>
      <c r="D817" s="16" t="n"/>
    </row>
    <row r="818">
      <c r="A818" s="14" t="n"/>
      <c r="C818" s="15">
        <f>IF($B818="","",IFERROR(INDEX(Prestamos!$C$5:$C$204,MATCH($B818,Prestamos!$A$5:$A$204,0)),"No existe"))</f>
        <v/>
      </c>
      <c r="D818" s="16" t="n"/>
    </row>
    <row r="819">
      <c r="A819" s="14" t="n"/>
      <c r="C819" s="15">
        <f>IF($B819="","",IFERROR(INDEX(Prestamos!$C$5:$C$204,MATCH($B819,Prestamos!$A$5:$A$204,0)),"No existe"))</f>
        <v/>
      </c>
      <c r="D819" s="16" t="n"/>
    </row>
    <row r="820">
      <c r="A820" s="14" t="n"/>
      <c r="C820" s="15">
        <f>IF($B820="","",IFERROR(INDEX(Prestamos!$C$5:$C$204,MATCH($B820,Prestamos!$A$5:$A$204,0)),"No existe"))</f>
        <v/>
      </c>
      <c r="D820" s="16" t="n"/>
    </row>
    <row r="821">
      <c r="A821" s="14" t="n"/>
      <c r="C821" s="15">
        <f>IF($B821="","",IFERROR(INDEX(Prestamos!$C$5:$C$204,MATCH($B821,Prestamos!$A$5:$A$204,0)),"No existe"))</f>
        <v/>
      </c>
      <c r="D821" s="16" t="n"/>
    </row>
    <row r="822">
      <c r="A822" s="14" t="n"/>
      <c r="C822" s="15">
        <f>IF($B822="","",IFERROR(INDEX(Prestamos!$C$5:$C$204,MATCH($B822,Prestamos!$A$5:$A$204,0)),"No existe"))</f>
        <v/>
      </c>
      <c r="D822" s="16" t="n"/>
    </row>
    <row r="823">
      <c r="A823" s="14" t="n"/>
      <c r="C823" s="15">
        <f>IF($B823="","",IFERROR(INDEX(Prestamos!$C$5:$C$204,MATCH($B823,Prestamos!$A$5:$A$204,0)),"No existe"))</f>
        <v/>
      </c>
      <c r="D823" s="16" t="n"/>
    </row>
    <row r="824">
      <c r="A824" s="14" t="n"/>
      <c r="C824" s="15">
        <f>IF($B824="","",IFERROR(INDEX(Prestamos!$C$5:$C$204,MATCH($B824,Prestamos!$A$5:$A$204,0)),"No existe"))</f>
        <v/>
      </c>
      <c r="D824" s="16" t="n"/>
    </row>
    <row r="825">
      <c r="A825" s="14" t="n"/>
      <c r="C825" s="15">
        <f>IF($B825="","",IFERROR(INDEX(Prestamos!$C$5:$C$204,MATCH($B825,Prestamos!$A$5:$A$204,0)),"No existe"))</f>
        <v/>
      </c>
      <c r="D825" s="16" t="n"/>
    </row>
    <row r="826">
      <c r="A826" s="14" t="n"/>
      <c r="C826" s="15">
        <f>IF($B826="","",IFERROR(INDEX(Prestamos!$C$5:$C$204,MATCH($B826,Prestamos!$A$5:$A$204,0)),"No existe"))</f>
        <v/>
      </c>
      <c r="D826" s="16" t="n"/>
    </row>
    <row r="827">
      <c r="A827" s="14" t="n"/>
      <c r="C827" s="15">
        <f>IF($B827="","",IFERROR(INDEX(Prestamos!$C$5:$C$204,MATCH($B827,Prestamos!$A$5:$A$204,0)),"No existe"))</f>
        <v/>
      </c>
      <c r="D827" s="16" t="n"/>
    </row>
    <row r="828">
      <c r="A828" s="14" t="n"/>
      <c r="C828" s="15">
        <f>IF($B828="","",IFERROR(INDEX(Prestamos!$C$5:$C$204,MATCH($B828,Prestamos!$A$5:$A$204,0)),"No existe"))</f>
        <v/>
      </c>
      <c r="D828" s="16" t="n"/>
    </row>
    <row r="829">
      <c r="A829" s="14" t="n"/>
      <c r="C829" s="15">
        <f>IF($B829="","",IFERROR(INDEX(Prestamos!$C$5:$C$204,MATCH($B829,Prestamos!$A$5:$A$204,0)),"No existe"))</f>
        <v/>
      </c>
      <c r="D829" s="16" t="n"/>
    </row>
    <row r="830">
      <c r="A830" s="14" t="n"/>
      <c r="C830" s="15">
        <f>IF($B830="","",IFERROR(INDEX(Prestamos!$C$5:$C$204,MATCH($B830,Prestamos!$A$5:$A$204,0)),"No existe"))</f>
        <v/>
      </c>
      <c r="D830" s="16" t="n"/>
    </row>
    <row r="831">
      <c r="A831" s="14" t="n"/>
      <c r="C831" s="15">
        <f>IF($B831="","",IFERROR(INDEX(Prestamos!$C$5:$C$204,MATCH($B831,Prestamos!$A$5:$A$204,0)),"No existe"))</f>
        <v/>
      </c>
      <c r="D831" s="16" t="n"/>
    </row>
    <row r="832">
      <c r="A832" s="14" t="n"/>
      <c r="C832" s="15">
        <f>IF($B832="","",IFERROR(INDEX(Prestamos!$C$5:$C$204,MATCH($B832,Prestamos!$A$5:$A$204,0)),"No existe"))</f>
        <v/>
      </c>
      <c r="D832" s="16" t="n"/>
    </row>
    <row r="833">
      <c r="A833" s="14" t="n"/>
      <c r="C833" s="15">
        <f>IF($B833="","",IFERROR(INDEX(Prestamos!$C$5:$C$204,MATCH($B833,Prestamos!$A$5:$A$204,0)),"No existe"))</f>
        <v/>
      </c>
      <c r="D833" s="16" t="n"/>
    </row>
    <row r="834">
      <c r="A834" s="14" t="n"/>
      <c r="C834" s="15">
        <f>IF($B834="","",IFERROR(INDEX(Prestamos!$C$5:$C$204,MATCH($B834,Prestamos!$A$5:$A$204,0)),"No existe"))</f>
        <v/>
      </c>
      <c r="D834" s="16" t="n"/>
    </row>
    <row r="835">
      <c r="A835" s="14" t="n"/>
      <c r="C835" s="15">
        <f>IF($B835="","",IFERROR(INDEX(Prestamos!$C$5:$C$204,MATCH($B835,Prestamos!$A$5:$A$204,0)),"No existe"))</f>
        <v/>
      </c>
      <c r="D835" s="16" t="n"/>
    </row>
    <row r="836">
      <c r="A836" s="14" t="n"/>
      <c r="C836" s="15">
        <f>IF($B836="","",IFERROR(INDEX(Prestamos!$C$5:$C$204,MATCH($B836,Prestamos!$A$5:$A$204,0)),"No existe"))</f>
        <v/>
      </c>
      <c r="D836" s="16" t="n"/>
    </row>
    <row r="837">
      <c r="A837" s="14" t="n"/>
      <c r="C837" s="15">
        <f>IF($B837="","",IFERROR(INDEX(Prestamos!$C$5:$C$204,MATCH($B837,Prestamos!$A$5:$A$204,0)),"No existe"))</f>
        <v/>
      </c>
      <c r="D837" s="16" t="n"/>
    </row>
    <row r="838">
      <c r="A838" s="14" t="n"/>
      <c r="C838" s="15">
        <f>IF($B838="","",IFERROR(INDEX(Prestamos!$C$5:$C$204,MATCH($B838,Prestamos!$A$5:$A$204,0)),"No existe"))</f>
        <v/>
      </c>
      <c r="D838" s="16" t="n"/>
    </row>
    <row r="839">
      <c r="A839" s="14" t="n"/>
      <c r="C839" s="15">
        <f>IF($B839="","",IFERROR(INDEX(Prestamos!$C$5:$C$204,MATCH($B839,Prestamos!$A$5:$A$204,0)),"No existe"))</f>
        <v/>
      </c>
      <c r="D839" s="16" t="n"/>
    </row>
    <row r="840">
      <c r="A840" s="14" t="n"/>
      <c r="C840" s="15">
        <f>IF($B840="","",IFERROR(INDEX(Prestamos!$C$5:$C$204,MATCH($B840,Prestamos!$A$5:$A$204,0)),"No existe"))</f>
        <v/>
      </c>
      <c r="D840" s="16" t="n"/>
    </row>
    <row r="841">
      <c r="A841" s="14" t="n"/>
      <c r="C841" s="15">
        <f>IF($B841="","",IFERROR(INDEX(Prestamos!$C$5:$C$204,MATCH($B841,Prestamos!$A$5:$A$204,0)),"No existe"))</f>
        <v/>
      </c>
      <c r="D841" s="16" t="n"/>
    </row>
    <row r="842">
      <c r="A842" s="14" t="n"/>
      <c r="C842" s="15">
        <f>IF($B842="","",IFERROR(INDEX(Prestamos!$C$5:$C$204,MATCH($B842,Prestamos!$A$5:$A$204,0)),"No existe"))</f>
        <v/>
      </c>
      <c r="D842" s="16" t="n"/>
    </row>
    <row r="843">
      <c r="A843" s="14" t="n"/>
      <c r="C843" s="15">
        <f>IF($B843="","",IFERROR(INDEX(Prestamos!$C$5:$C$204,MATCH($B843,Prestamos!$A$5:$A$204,0)),"No existe"))</f>
        <v/>
      </c>
      <c r="D843" s="16" t="n"/>
    </row>
    <row r="844">
      <c r="A844" s="14" t="n"/>
      <c r="C844" s="15">
        <f>IF($B844="","",IFERROR(INDEX(Prestamos!$C$5:$C$204,MATCH($B844,Prestamos!$A$5:$A$204,0)),"No existe"))</f>
        <v/>
      </c>
      <c r="D844" s="16" t="n"/>
    </row>
    <row r="845">
      <c r="A845" s="14" t="n"/>
      <c r="C845" s="15">
        <f>IF($B845="","",IFERROR(INDEX(Prestamos!$C$5:$C$204,MATCH($B845,Prestamos!$A$5:$A$204,0)),"No existe"))</f>
        <v/>
      </c>
      <c r="D845" s="16" t="n"/>
    </row>
    <row r="846">
      <c r="A846" s="14" t="n"/>
      <c r="C846" s="15">
        <f>IF($B846="","",IFERROR(INDEX(Prestamos!$C$5:$C$204,MATCH($B846,Prestamos!$A$5:$A$204,0)),"No existe"))</f>
        <v/>
      </c>
      <c r="D846" s="16" t="n"/>
    </row>
    <row r="847">
      <c r="A847" s="14" t="n"/>
      <c r="C847" s="15">
        <f>IF($B847="","",IFERROR(INDEX(Prestamos!$C$5:$C$204,MATCH($B847,Prestamos!$A$5:$A$204,0)),"No existe"))</f>
        <v/>
      </c>
      <c r="D847" s="16" t="n"/>
    </row>
    <row r="848">
      <c r="A848" s="14" t="n"/>
      <c r="C848" s="15">
        <f>IF($B848="","",IFERROR(INDEX(Prestamos!$C$5:$C$204,MATCH($B848,Prestamos!$A$5:$A$204,0)),"No existe"))</f>
        <v/>
      </c>
      <c r="D848" s="16" t="n"/>
    </row>
    <row r="849">
      <c r="A849" s="14" t="n"/>
      <c r="C849" s="15">
        <f>IF($B849="","",IFERROR(INDEX(Prestamos!$C$5:$C$204,MATCH($B849,Prestamos!$A$5:$A$204,0)),"No existe"))</f>
        <v/>
      </c>
      <c r="D849" s="16" t="n"/>
    </row>
    <row r="850">
      <c r="A850" s="14" t="n"/>
      <c r="C850" s="15">
        <f>IF($B850="","",IFERROR(INDEX(Prestamos!$C$5:$C$204,MATCH($B850,Prestamos!$A$5:$A$204,0)),"No existe"))</f>
        <v/>
      </c>
      <c r="D850" s="16" t="n"/>
    </row>
    <row r="851">
      <c r="A851" s="14" t="n"/>
      <c r="C851" s="15">
        <f>IF($B851="","",IFERROR(INDEX(Prestamos!$C$5:$C$204,MATCH($B851,Prestamos!$A$5:$A$204,0)),"No existe"))</f>
        <v/>
      </c>
      <c r="D851" s="16" t="n"/>
    </row>
    <row r="852">
      <c r="A852" s="14" t="n"/>
      <c r="C852" s="15">
        <f>IF($B852="","",IFERROR(INDEX(Prestamos!$C$5:$C$204,MATCH($B852,Prestamos!$A$5:$A$204,0)),"No existe"))</f>
        <v/>
      </c>
      <c r="D852" s="16" t="n"/>
    </row>
    <row r="853">
      <c r="A853" s="14" t="n"/>
      <c r="C853" s="15">
        <f>IF($B853="","",IFERROR(INDEX(Prestamos!$C$5:$C$204,MATCH($B853,Prestamos!$A$5:$A$204,0)),"No existe"))</f>
        <v/>
      </c>
      <c r="D853" s="16" t="n"/>
    </row>
    <row r="854">
      <c r="A854" s="14" t="n"/>
      <c r="C854" s="15">
        <f>IF($B854="","",IFERROR(INDEX(Prestamos!$C$5:$C$204,MATCH($B854,Prestamos!$A$5:$A$204,0)),"No existe"))</f>
        <v/>
      </c>
      <c r="D854" s="16" t="n"/>
    </row>
    <row r="855">
      <c r="A855" s="14" t="n"/>
      <c r="C855" s="15">
        <f>IF($B855="","",IFERROR(INDEX(Prestamos!$C$5:$C$204,MATCH($B855,Prestamos!$A$5:$A$204,0)),"No existe"))</f>
        <v/>
      </c>
      <c r="D855" s="16" t="n"/>
    </row>
    <row r="856">
      <c r="A856" s="14" t="n"/>
      <c r="C856" s="15">
        <f>IF($B856="","",IFERROR(INDEX(Prestamos!$C$5:$C$204,MATCH($B856,Prestamos!$A$5:$A$204,0)),"No existe"))</f>
        <v/>
      </c>
      <c r="D856" s="16" t="n"/>
    </row>
    <row r="857">
      <c r="A857" s="14" t="n"/>
      <c r="C857" s="15">
        <f>IF($B857="","",IFERROR(INDEX(Prestamos!$C$5:$C$204,MATCH($B857,Prestamos!$A$5:$A$204,0)),"No existe"))</f>
        <v/>
      </c>
      <c r="D857" s="16" t="n"/>
    </row>
    <row r="858">
      <c r="A858" s="14" t="n"/>
      <c r="C858" s="15">
        <f>IF($B858="","",IFERROR(INDEX(Prestamos!$C$5:$C$204,MATCH($B858,Prestamos!$A$5:$A$204,0)),"No existe"))</f>
        <v/>
      </c>
      <c r="D858" s="16" t="n"/>
    </row>
    <row r="859">
      <c r="A859" s="14" t="n"/>
      <c r="C859" s="15">
        <f>IF($B859="","",IFERROR(INDEX(Prestamos!$C$5:$C$204,MATCH($B859,Prestamos!$A$5:$A$204,0)),"No existe"))</f>
        <v/>
      </c>
      <c r="D859" s="16" t="n"/>
    </row>
    <row r="860">
      <c r="A860" s="14" t="n"/>
      <c r="C860" s="15">
        <f>IF($B860="","",IFERROR(INDEX(Prestamos!$C$5:$C$204,MATCH($B860,Prestamos!$A$5:$A$204,0)),"No existe"))</f>
        <v/>
      </c>
      <c r="D860" s="16" t="n"/>
    </row>
    <row r="861">
      <c r="A861" s="14" t="n"/>
      <c r="C861" s="15">
        <f>IF($B861="","",IFERROR(INDEX(Prestamos!$C$5:$C$204,MATCH($B861,Prestamos!$A$5:$A$204,0)),"No existe"))</f>
        <v/>
      </c>
      <c r="D861" s="16" t="n"/>
    </row>
    <row r="862">
      <c r="A862" s="14" t="n"/>
      <c r="C862" s="15">
        <f>IF($B862="","",IFERROR(INDEX(Prestamos!$C$5:$C$204,MATCH($B862,Prestamos!$A$5:$A$204,0)),"No existe"))</f>
        <v/>
      </c>
      <c r="D862" s="16" t="n"/>
    </row>
    <row r="863">
      <c r="A863" s="14" t="n"/>
      <c r="C863" s="15">
        <f>IF($B863="","",IFERROR(INDEX(Prestamos!$C$5:$C$204,MATCH($B863,Prestamos!$A$5:$A$204,0)),"No existe"))</f>
        <v/>
      </c>
      <c r="D863" s="16" t="n"/>
    </row>
    <row r="864">
      <c r="A864" s="14" t="n"/>
      <c r="C864" s="15">
        <f>IF($B864="","",IFERROR(INDEX(Prestamos!$C$5:$C$204,MATCH($B864,Prestamos!$A$5:$A$204,0)),"No existe"))</f>
        <v/>
      </c>
      <c r="D864" s="16" t="n"/>
    </row>
    <row r="865">
      <c r="A865" s="14" t="n"/>
      <c r="C865" s="15">
        <f>IF($B865="","",IFERROR(INDEX(Prestamos!$C$5:$C$204,MATCH($B865,Prestamos!$A$5:$A$204,0)),"No existe"))</f>
        <v/>
      </c>
      <c r="D865" s="16" t="n"/>
    </row>
    <row r="866">
      <c r="A866" s="14" t="n"/>
      <c r="C866" s="15">
        <f>IF($B866="","",IFERROR(INDEX(Prestamos!$C$5:$C$204,MATCH($B866,Prestamos!$A$5:$A$204,0)),"No existe"))</f>
        <v/>
      </c>
      <c r="D866" s="16" t="n"/>
    </row>
    <row r="867">
      <c r="A867" s="14" t="n"/>
      <c r="C867" s="15">
        <f>IF($B867="","",IFERROR(INDEX(Prestamos!$C$5:$C$204,MATCH($B867,Prestamos!$A$5:$A$204,0)),"No existe"))</f>
        <v/>
      </c>
      <c r="D867" s="16" t="n"/>
    </row>
    <row r="868">
      <c r="A868" s="14" t="n"/>
      <c r="C868" s="15">
        <f>IF($B868="","",IFERROR(INDEX(Prestamos!$C$5:$C$204,MATCH($B868,Prestamos!$A$5:$A$204,0)),"No existe"))</f>
        <v/>
      </c>
      <c r="D868" s="16" t="n"/>
    </row>
    <row r="869">
      <c r="A869" s="14" t="n"/>
      <c r="C869" s="15">
        <f>IF($B869="","",IFERROR(INDEX(Prestamos!$C$5:$C$204,MATCH($B869,Prestamos!$A$5:$A$204,0)),"No existe"))</f>
        <v/>
      </c>
      <c r="D869" s="16" t="n"/>
    </row>
    <row r="870">
      <c r="A870" s="14" t="n"/>
      <c r="C870" s="15">
        <f>IF($B870="","",IFERROR(INDEX(Prestamos!$C$5:$C$204,MATCH($B870,Prestamos!$A$5:$A$204,0)),"No existe"))</f>
        <v/>
      </c>
      <c r="D870" s="16" t="n"/>
    </row>
    <row r="871">
      <c r="A871" s="14" t="n"/>
      <c r="C871" s="15">
        <f>IF($B871="","",IFERROR(INDEX(Prestamos!$C$5:$C$204,MATCH($B871,Prestamos!$A$5:$A$204,0)),"No existe"))</f>
        <v/>
      </c>
      <c r="D871" s="16" t="n"/>
    </row>
    <row r="872">
      <c r="A872" s="14" t="n"/>
      <c r="C872" s="15">
        <f>IF($B872="","",IFERROR(INDEX(Prestamos!$C$5:$C$204,MATCH($B872,Prestamos!$A$5:$A$204,0)),"No existe"))</f>
        <v/>
      </c>
      <c r="D872" s="16" t="n"/>
    </row>
    <row r="873">
      <c r="A873" s="14" t="n"/>
      <c r="C873" s="15">
        <f>IF($B873="","",IFERROR(INDEX(Prestamos!$C$5:$C$204,MATCH($B873,Prestamos!$A$5:$A$204,0)),"No existe"))</f>
        <v/>
      </c>
      <c r="D873" s="16" t="n"/>
    </row>
    <row r="874">
      <c r="A874" s="14" t="n"/>
      <c r="C874" s="15">
        <f>IF($B874="","",IFERROR(INDEX(Prestamos!$C$5:$C$204,MATCH($B874,Prestamos!$A$5:$A$204,0)),"No existe"))</f>
        <v/>
      </c>
      <c r="D874" s="16" t="n"/>
    </row>
    <row r="875">
      <c r="A875" s="14" t="n"/>
      <c r="C875" s="15">
        <f>IF($B875="","",IFERROR(INDEX(Prestamos!$C$5:$C$204,MATCH($B875,Prestamos!$A$5:$A$204,0)),"No existe"))</f>
        <v/>
      </c>
      <c r="D875" s="16" t="n"/>
    </row>
    <row r="876">
      <c r="A876" s="14" t="n"/>
      <c r="C876" s="15">
        <f>IF($B876="","",IFERROR(INDEX(Prestamos!$C$5:$C$204,MATCH($B876,Prestamos!$A$5:$A$204,0)),"No existe"))</f>
        <v/>
      </c>
      <c r="D876" s="16" t="n"/>
    </row>
    <row r="877">
      <c r="A877" s="14" t="n"/>
      <c r="C877" s="15">
        <f>IF($B877="","",IFERROR(INDEX(Prestamos!$C$5:$C$204,MATCH($B877,Prestamos!$A$5:$A$204,0)),"No existe"))</f>
        <v/>
      </c>
      <c r="D877" s="16" t="n"/>
    </row>
    <row r="878">
      <c r="A878" s="14" t="n"/>
      <c r="C878" s="15">
        <f>IF($B878="","",IFERROR(INDEX(Prestamos!$C$5:$C$204,MATCH($B878,Prestamos!$A$5:$A$204,0)),"No existe"))</f>
        <v/>
      </c>
      <c r="D878" s="16" t="n"/>
    </row>
    <row r="879">
      <c r="A879" s="14" t="n"/>
      <c r="C879" s="15">
        <f>IF($B879="","",IFERROR(INDEX(Prestamos!$C$5:$C$204,MATCH($B879,Prestamos!$A$5:$A$204,0)),"No existe"))</f>
        <v/>
      </c>
      <c r="D879" s="16" t="n"/>
    </row>
    <row r="880">
      <c r="A880" s="14" t="n"/>
      <c r="C880" s="15">
        <f>IF($B880="","",IFERROR(INDEX(Prestamos!$C$5:$C$204,MATCH($B880,Prestamos!$A$5:$A$204,0)),"No existe"))</f>
        <v/>
      </c>
      <c r="D880" s="16" t="n"/>
    </row>
    <row r="881">
      <c r="A881" s="14" t="n"/>
      <c r="C881" s="15">
        <f>IF($B881="","",IFERROR(INDEX(Prestamos!$C$5:$C$204,MATCH($B881,Prestamos!$A$5:$A$204,0)),"No existe"))</f>
        <v/>
      </c>
      <c r="D881" s="16" t="n"/>
    </row>
    <row r="882">
      <c r="A882" s="14" t="n"/>
      <c r="C882" s="15">
        <f>IF($B882="","",IFERROR(INDEX(Prestamos!$C$5:$C$204,MATCH($B882,Prestamos!$A$5:$A$204,0)),"No existe"))</f>
        <v/>
      </c>
      <c r="D882" s="16" t="n"/>
    </row>
    <row r="883">
      <c r="A883" s="14" t="n"/>
      <c r="C883" s="15">
        <f>IF($B883="","",IFERROR(INDEX(Prestamos!$C$5:$C$204,MATCH($B883,Prestamos!$A$5:$A$204,0)),"No existe"))</f>
        <v/>
      </c>
      <c r="D883" s="16" t="n"/>
    </row>
    <row r="884">
      <c r="A884" s="14" t="n"/>
      <c r="C884" s="15">
        <f>IF($B884="","",IFERROR(INDEX(Prestamos!$C$5:$C$204,MATCH($B884,Prestamos!$A$5:$A$204,0)),"No existe"))</f>
        <v/>
      </c>
      <c r="D884" s="16" t="n"/>
    </row>
    <row r="885">
      <c r="A885" s="14" t="n"/>
      <c r="C885" s="15">
        <f>IF($B885="","",IFERROR(INDEX(Prestamos!$C$5:$C$204,MATCH($B885,Prestamos!$A$5:$A$204,0)),"No existe"))</f>
        <v/>
      </c>
      <c r="D885" s="16" t="n"/>
    </row>
    <row r="886">
      <c r="A886" s="14" t="n"/>
      <c r="C886" s="15">
        <f>IF($B886="","",IFERROR(INDEX(Prestamos!$C$5:$C$204,MATCH($B886,Prestamos!$A$5:$A$204,0)),"No existe"))</f>
        <v/>
      </c>
      <c r="D886" s="16" t="n"/>
    </row>
    <row r="887">
      <c r="A887" s="14" t="n"/>
      <c r="C887" s="15">
        <f>IF($B887="","",IFERROR(INDEX(Prestamos!$C$5:$C$204,MATCH($B887,Prestamos!$A$5:$A$204,0)),"No existe"))</f>
        <v/>
      </c>
      <c r="D887" s="16" t="n"/>
    </row>
    <row r="888">
      <c r="A888" s="14" t="n"/>
      <c r="C888" s="15">
        <f>IF($B888="","",IFERROR(INDEX(Prestamos!$C$5:$C$204,MATCH($B888,Prestamos!$A$5:$A$204,0)),"No existe"))</f>
        <v/>
      </c>
      <c r="D888" s="16" t="n"/>
    </row>
    <row r="889">
      <c r="A889" s="14" t="n"/>
      <c r="C889" s="15">
        <f>IF($B889="","",IFERROR(INDEX(Prestamos!$C$5:$C$204,MATCH($B889,Prestamos!$A$5:$A$204,0)),"No existe"))</f>
        <v/>
      </c>
      <c r="D889" s="16" t="n"/>
    </row>
    <row r="890">
      <c r="A890" s="14" t="n"/>
      <c r="C890" s="15">
        <f>IF($B890="","",IFERROR(INDEX(Prestamos!$C$5:$C$204,MATCH($B890,Prestamos!$A$5:$A$204,0)),"No existe"))</f>
        <v/>
      </c>
      <c r="D890" s="16" t="n"/>
    </row>
    <row r="891">
      <c r="A891" s="14" t="n"/>
      <c r="C891" s="15">
        <f>IF($B891="","",IFERROR(INDEX(Prestamos!$C$5:$C$204,MATCH($B891,Prestamos!$A$5:$A$204,0)),"No existe"))</f>
        <v/>
      </c>
      <c r="D891" s="16" t="n"/>
    </row>
    <row r="892">
      <c r="A892" s="14" t="n"/>
      <c r="C892" s="15">
        <f>IF($B892="","",IFERROR(INDEX(Prestamos!$C$5:$C$204,MATCH($B892,Prestamos!$A$5:$A$204,0)),"No existe"))</f>
        <v/>
      </c>
      <c r="D892" s="16" t="n"/>
    </row>
    <row r="893">
      <c r="A893" s="14" t="n"/>
      <c r="C893" s="15">
        <f>IF($B893="","",IFERROR(INDEX(Prestamos!$C$5:$C$204,MATCH($B893,Prestamos!$A$5:$A$204,0)),"No existe"))</f>
        <v/>
      </c>
      <c r="D893" s="16" t="n"/>
    </row>
    <row r="894">
      <c r="A894" s="14" t="n"/>
      <c r="C894" s="15">
        <f>IF($B894="","",IFERROR(INDEX(Prestamos!$C$5:$C$204,MATCH($B894,Prestamos!$A$5:$A$204,0)),"No existe"))</f>
        <v/>
      </c>
      <c r="D894" s="16" t="n"/>
    </row>
    <row r="895">
      <c r="A895" s="14" t="n"/>
      <c r="C895" s="15">
        <f>IF($B895="","",IFERROR(INDEX(Prestamos!$C$5:$C$204,MATCH($B895,Prestamos!$A$5:$A$204,0)),"No existe"))</f>
        <v/>
      </c>
      <c r="D895" s="16" t="n"/>
    </row>
    <row r="896">
      <c r="A896" s="14" t="n"/>
      <c r="C896" s="15">
        <f>IF($B896="","",IFERROR(INDEX(Prestamos!$C$5:$C$204,MATCH($B896,Prestamos!$A$5:$A$204,0)),"No existe"))</f>
        <v/>
      </c>
      <c r="D896" s="16" t="n"/>
    </row>
    <row r="897">
      <c r="A897" s="14" t="n"/>
      <c r="C897" s="15">
        <f>IF($B897="","",IFERROR(INDEX(Prestamos!$C$5:$C$204,MATCH($B897,Prestamos!$A$5:$A$204,0)),"No existe"))</f>
        <v/>
      </c>
      <c r="D897" s="16" t="n"/>
    </row>
    <row r="898">
      <c r="A898" s="14" t="n"/>
      <c r="C898" s="15">
        <f>IF($B898="","",IFERROR(INDEX(Prestamos!$C$5:$C$204,MATCH($B898,Prestamos!$A$5:$A$204,0)),"No existe"))</f>
        <v/>
      </c>
      <c r="D898" s="16" t="n"/>
    </row>
    <row r="899">
      <c r="A899" s="14" t="n"/>
      <c r="C899" s="15">
        <f>IF($B899="","",IFERROR(INDEX(Prestamos!$C$5:$C$204,MATCH($B899,Prestamos!$A$5:$A$204,0)),"No existe"))</f>
        <v/>
      </c>
      <c r="D899" s="16" t="n"/>
    </row>
    <row r="900">
      <c r="A900" s="14" t="n"/>
      <c r="C900" s="15">
        <f>IF($B900="","",IFERROR(INDEX(Prestamos!$C$5:$C$204,MATCH($B900,Prestamos!$A$5:$A$204,0)),"No existe"))</f>
        <v/>
      </c>
      <c r="D900" s="16" t="n"/>
    </row>
    <row r="901">
      <c r="A901" s="14" t="n"/>
      <c r="C901" s="15">
        <f>IF($B901="","",IFERROR(INDEX(Prestamos!$C$5:$C$204,MATCH($B901,Prestamos!$A$5:$A$204,0)),"No existe"))</f>
        <v/>
      </c>
      <c r="D901" s="16" t="n"/>
    </row>
    <row r="902">
      <c r="A902" s="14" t="n"/>
      <c r="C902" s="15">
        <f>IF($B902="","",IFERROR(INDEX(Prestamos!$C$5:$C$204,MATCH($B902,Prestamos!$A$5:$A$204,0)),"No existe"))</f>
        <v/>
      </c>
      <c r="D902" s="16" t="n"/>
    </row>
    <row r="903">
      <c r="A903" s="14" t="n"/>
      <c r="C903" s="15">
        <f>IF($B903="","",IFERROR(INDEX(Prestamos!$C$5:$C$204,MATCH($B903,Prestamos!$A$5:$A$204,0)),"No existe"))</f>
        <v/>
      </c>
      <c r="D903" s="16" t="n"/>
    </row>
    <row r="904">
      <c r="A904" s="14" t="n"/>
      <c r="C904" s="15">
        <f>IF($B904="","",IFERROR(INDEX(Prestamos!$C$5:$C$204,MATCH($B904,Prestamos!$A$5:$A$204,0)),"No existe"))</f>
        <v/>
      </c>
      <c r="D904" s="16" t="n"/>
    </row>
    <row r="905">
      <c r="A905" s="14" t="n"/>
      <c r="C905" s="15">
        <f>IF($B905="","",IFERROR(INDEX(Prestamos!$C$5:$C$204,MATCH($B905,Prestamos!$A$5:$A$204,0)),"No existe"))</f>
        <v/>
      </c>
      <c r="D905" s="16" t="n"/>
    </row>
    <row r="906">
      <c r="A906" s="14" t="n"/>
      <c r="C906" s="15">
        <f>IF($B906="","",IFERROR(INDEX(Prestamos!$C$5:$C$204,MATCH($B906,Prestamos!$A$5:$A$204,0)),"No existe"))</f>
        <v/>
      </c>
      <c r="D906" s="16" t="n"/>
    </row>
    <row r="907">
      <c r="A907" s="14" t="n"/>
      <c r="C907" s="15">
        <f>IF($B907="","",IFERROR(INDEX(Prestamos!$C$5:$C$204,MATCH($B907,Prestamos!$A$5:$A$204,0)),"No existe"))</f>
        <v/>
      </c>
      <c r="D907" s="16" t="n"/>
    </row>
    <row r="908">
      <c r="A908" s="14" t="n"/>
      <c r="C908" s="15">
        <f>IF($B908="","",IFERROR(INDEX(Prestamos!$C$5:$C$204,MATCH($B908,Prestamos!$A$5:$A$204,0)),"No existe"))</f>
        <v/>
      </c>
      <c r="D908" s="16" t="n"/>
    </row>
    <row r="909">
      <c r="A909" s="14" t="n"/>
      <c r="C909" s="15">
        <f>IF($B909="","",IFERROR(INDEX(Prestamos!$C$5:$C$204,MATCH($B909,Prestamos!$A$5:$A$204,0)),"No existe"))</f>
        <v/>
      </c>
      <c r="D909" s="16" t="n"/>
    </row>
    <row r="910">
      <c r="A910" s="14" t="n"/>
      <c r="C910" s="15">
        <f>IF($B910="","",IFERROR(INDEX(Prestamos!$C$5:$C$204,MATCH($B910,Prestamos!$A$5:$A$204,0)),"No existe"))</f>
        <v/>
      </c>
      <c r="D910" s="16" t="n"/>
    </row>
    <row r="911">
      <c r="A911" s="14" t="n"/>
      <c r="C911" s="15">
        <f>IF($B911="","",IFERROR(INDEX(Prestamos!$C$5:$C$204,MATCH($B911,Prestamos!$A$5:$A$204,0)),"No existe"))</f>
        <v/>
      </c>
      <c r="D911" s="16" t="n"/>
    </row>
    <row r="912">
      <c r="A912" s="14" t="n"/>
      <c r="C912" s="15">
        <f>IF($B912="","",IFERROR(INDEX(Prestamos!$C$5:$C$204,MATCH($B912,Prestamos!$A$5:$A$204,0)),"No existe"))</f>
        <v/>
      </c>
      <c r="D912" s="16" t="n"/>
    </row>
    <row r="913">
      <c r="A913" s="14" t="n"/>
      <c r="C913" s="15">
        <f>IF($B913="","",IFERROR(INDEX(Prestamos!$C$5:$C$204,MATCH($B913,Prestamos!$A$5:$A$204,0)),"No existe"))</f>
        <v/>
      </c>
      <c r="D913" s="16" t="n"/>
    </row>
    <row r="914">
      <c r="A914" s="14" t="n"/>
      <c r="C914" s="15">
        <f>IF($B914="","",IFERROR(INDEX(Prestamos!$C$5:$C$204,MATCH($B914,Prestamos!$A$5:$A$204,0)),"No existe"))</f>
        <v/>
      </c>
      <c r="D914" s="16" t="n"/>
    </row>
    <row r="915">
      <c r="A915" s="14" t="n"/>
      <c r="C915" s="15">
        <f>IF($B915="","",IFERROR(INDEX(Prestamos!$C$5:$C$204,MATCH($B915,Prestamos!$A$5:$A$204,0)),"No existe"))</f>
        <v/>
      </c>
      <c r="D915" s="16" t="n"/>
    </row>
    <row r="916">
      <c r="A916" s="14" t="n"/>
      <c r="C916" s="15">
        <f>IF($B916="","",IFERROR(INDEX(Prestamos!$C$5:$C$204,MATCH($B916,Prestamos!$A$5:$A$204,0)),"No existe"))</f>
        <v/>
      </c>
      <c r="D916" s="16" t="n"/>
    </row>
    <row r="917">
      <c r="A917" s="14" t="n"/>
      <c r="C917" s="15">
        <f>IF($B917="","",IFERROR(INDEX(Prestamos!$C$5:$C$204,MATCH($B917,Prestamos!$A$5:$A$204,0)),"No existe"))</f>
        <v/>
      </c>
      <c r="D917" s="16" t="n"/>
    </row>
    <row r="918">
      <c r="A918" s="14" t="n"/>
      <c r="C918" s="15">
        <f>IF($B918="","",IFERROR(INDEX(Prestamos!$C$5:$C$204,MATCH($B918,Prestamos!$A$5:$A$204,0)),"No existe"))</f>
        <v/>
      </c>
      <c r="D918" s="16" t="n"/>
    </row>
    <row r="919">
      <c r="A919" s="14" t="n"/>
      <c r="C919" s="15">
        <f>IF($B919="","",IFERROR(INDEX(Prestamos!$C$5:$C$204,MATCH($B919,Prestamos!$A$5:$A$204,0)),"No existe"))</f>
        <v/>
      </c>
      <c r="D919" s="16" t="n"/>
    </row>
    <row r="920">
      <c r="A920" s="14" t="n"/>
      <c r="C920" s="15">
        <f>IF($B920="","",IFERROR(INDEX(Prestamos!$C$5:$C$204,MATCH($B920,Prestamos!$A$5:$A$204,0)),"No existe"))</f>
        <v/>
      </c>
      <c r="D920" s="16" t="n"/>
    </row>
    <row r="921">
      <c r="A921" s="14" t="n"/>
      <c r="C921" s="15">
        <f>IF($B921="","",IFERROR(INDEX(Prestamos!$C$5:$C$204,MATCH($B921,Prestamos!$A$5:$A$204,0)),"No existe"))</f>
        <v/>
      </c>
      <c r="D921" s="16" t="n"/>
    </row>
    <row r="922">
      <c r="A922" s="14" t="n"/>
      <c r="C922" s="15">
        <f>IF($B922="","",IFERROR(INDEX(Prestamos!$C$5:$C$204,MATCH($B922,Prestamos!$A$5:$A$204,0)),"No existe"))</f>
        <v/>
      </c>
      <c r="D922" s="16" t="n"/>
    </row>
    <row r="923">
      <c r="A923" s="14" t="n"/>
      <c r="C923" s="15">
        <f>IF($B923="","",IFERROR(INDEX(Prestamos!$C$5:$C$204,MATCH($B923,Prestamos!$A$5:$A$204,0)),"No existe"))</f>
        <v/>
      </c>
      <c r="D923" s="16" t="n"/>
    </row>
    <row r="924">
      <c r="A924" s="14" t="n"/>
      <c r="C924" s="15">
        <f>IF($B924="","",IFERROR(INDEX(Prestamos!$C$5:$C$204,MATCH($B924,Prestamos!$A$5:$A$204,0)),"No existe"))</f>
        <v/>
      </c>
      <c r="D924" s="16" t="n"/>
    </row>
    <row r="925">
      <c r="A925" s="14" t="n"/>
      <c r="C925" s="15">
        <f>IF($B925="","",IFERROR(INDEX(Prestamos!$C$5:$C$204,MATCH($B925,Prestamos!$A$5:$A$204,0)),"No existe"))</f>
        <v/>
      </c>
      <c r="D925" s="16" t="n"/>
    </row>
    <row r="926">
      <c r="A926" s="14" t="n"/>
      <c r="C926" s="15">
        <f>IF($B926="","",IFERROR(INDEX(Prestamos!$C$5:$C$204,MATCH($B926,Prestamos!$A$5:$A$204,0)),"No existe"))</f>
        <v/>
      </c>
      <c r="D926" s="16" t="n"/>
    </row>
    <row r="927">
      <c r="A927" s="14" t="n"/>
      <c r="C927" s="15">
        <f>IF($B927="","",IFERROR(INDEX(Prestamos!$C$5:$C$204,MATCH($B927,Prestamos!$A$5:$A$204,0)),"No existe"))</f>
        <v/>
      </c>
      <c r="D927" s="16" t="n"/>
    </row>
    <row r="928">
      <c r="A928" s="14" t="n"/>
      <c r="C928" s="15">
        <f>IF($B928="","",IFERROR(INDEX(Prestamos!$C$5:$C$204,MATCH($B928,Prestamos!$A$5:$A$204,0)),"No existe"))</f>
        <v/>
      </c>
      <c r="D928" s="16" t="n"/>
    </row>
    <row r="929">
      <c r="A929" s="14" t="n"/>
      <c r="C929" s="15">
        <f>IF($B929="","",IFERROR(INDEX(Prestamos!$C$5:$C$204,MATCH($B929,Prestamos!$A$5:$A$204,0)),"No existe"))</f>
        <v/>
      </c>
      <c r="D929" s="16" t="n"/>
    </row>
    <row r="930">
      <c r="A930" s="14" t="n"/>
      <c r="C930" s="15">
        <f>IF($B930="","",IFERROR(INDEX(Prestamos!$C$5:$C$204,MATCH($B930,Prestamos!$A$5:$A$204,0)),"No existe"))</f>
        <v/>
      </c>
      <c r="D930" s="16" t="n"/>
    </row>
    <row r="931">
      <c r="A931" s="14" t="n"/>
      <c r="C931" s="15">
        <f>IF($B931="","",IFERROR(INDEX(Prestamos!$C$5:$C$204,MATCH($B931,Prestamos!$A$5:$A$204,0)),"No existe"))</f>
        <v/>
      </c>
      <c r="D931" s="16" t="n"/>
    </row>
    <row r="932">
      <c r="A932" s="14" t="n"/>
      <c r="C932" s="15">
        <f>IF($B932="","",IFERROR(INDEX(Prestamos!$C$5:$C$204,MATCH($B932,Prestamos!$A$5:$A$204,0)),"No existe"))</f>
        <v/>
      </c>
      <c r="D932" s="16" t="n"/>
    </row>
    <row r="933">
      <c r="A933" s="14" t="n"/>
      <c r="C933" s="15">
        <f>IF($B933="","",IFERROR(INDEX(Prestamos!$C$5:$C$204,MATCH($B933,Prestamos!$A$5:$A$204,0)),"No existe"))</f>
        <v/>
      </c>
      <c r="D933" s="16" t="n"/>
    </row>
    <row r="934">
      <c r="A934" s="14" t="n"/>
      <c r="C934" s="15">
        <f>IF($B934="","",IFERROR(INDEX(Prestamos!$C$5:$C$204,MATCH($B934,Prestamos!$A$5:$A$204,0)),"No existe"))</f>
        <v/>
      </c>
      <c r="D934" s="16" t="n"/>
    </row>
    <row r="935">
      <c r="A935" s="14" t="n"/>
      <c r="C935" s="15">
        <f>IF($B935="","",IFERROR(INDEX(Prestamos!$C$5:$C$204,MATCH($B935,Prestamos!$A$5:$A$204,0)),"No existe"))</f>
        <v/>
      </c>
      <c r="D935" s="16" t="n"/>
    </row>
    <row r="936">
      <c r="A936" s="14" t="n"/>
      <c r="C936" s="15">
        <f>IF($B936="","",IFERROR(INDEX(Prestamos!$C$5:$C$204,MATCH($B936,Prestamos!$A$5:$A$204,0)),"No existe"))</f>
        <v/>
      </c>
      <c r="D936" s="16" t="n"/>
    </row>
    <row r="937">
      <c r="A937" s="14" t="n"/>
      <c r="C937" s="15">
        <f>IF($B937="","",IFERROR(INDEX(Prestamos!$C$5:$C$204,MATCH($B937,Prestamos!$A$5:$A$204,0)),"No existe"))</f>
        <v/>
      </c>
      <c r="D937" s="16" t="n"/>
    </row>
    <row r="938">
      <c r="A938" s="14" t="n"/>
      <c r="C938" s="15">
        <f>IF($B938="","",IFERROR(INDEX(Prestamos!$C$5:$C$204,MATCH($B938,Prestamos!$A$5:$A$204,0)),"No existe"))</f>
        <v/>
      </c>
      <c r="D938" s="16" t="n"/>
    </row>
    <row r="939">
      <c r="A939" s="14" t="n"/>
      <c r="C939" s="15">
        <f>IF($B939="","",IFERROR(INDEX(Prestamos!$C$5:$C$204,MATCH($B939,Prestamos!$A$5:$A$204,0)),"No existe"))</f>
        <v/>
      </c>
      <c r="D939" s="16" t="n"/>
    </row>
    <row r="940">
      <c r="A940" s="14" t="n"/>
      <c r="C940" s="15">
        <f>IF($B940="","",IFERROR(INDEX(Prestamos!$C$5:$C$204,MATCH($B940,Prestamos!$A$5:$A$204,0)),"No existe"))</f>
        <v/>
      </c>
      <c r="D940" s="16" t="n"/>
    </row>
    <row r="941">
      <c r="A941" s="14" t="n"/>
      <c r="C941" s="15">
        <f>IF($B941="","",IFERROR(INDEX(Prestamos!$C$5:$C$204,MATCH($B941,Prestamos!$A$5:$A$204,0)),"No existe"))</f>
        <v/>
      </c>
      <c r="D941" s="16" t="n"/>
    </row>
    <row r="942">
      <c r="A942" s="14" t="n"/>
      <c r="C942" s="15">
        <f>IF($B942="","",IFERROR(INDEX(Prestamos!$C$5:$C$204,MATCH($B942,Prestamos!$A$5:$A$204,0)),"No existe"))</f>
        <v/>
      </c>
      <c r="D942" s="16" t="n"/>
    </row>
    <row r="943">
      <c r="A943" s="14" t="n"/>
      <c r="C943" s="15">
        <f>IF($B943="","",IFERROR(INDEX(Prestamos!$C$5:$C$204,MATCH($B943,Prestamos!$A$5:$A$204,0)),"No existe"))</f>
        <v/>
      </c>
      <c r="D943" s="16" t="n"/>
    </row>
    <row r="944">
      <c r="A944" s="14" t="n"/>
      <c r="C944" s="15">
        <f>IF($B944="","",IFERROR(INDEX(Prestamos!$C$5:$C$204,MATCH($B944,Prestamos!$A$5:$A$204,0)),"No existe"))</f>
        <v/>
      </c>
      <c r="D944" s="16" t="n"/>
    </row>
    <row r="945">
      <c r="A945" s="14" t="n"/>
      <c r="C945" s="15">
        <f>IF($B945="","",IFERROR(INDEX(Prestamos!$C$5:$C$204,MATCH($B945,Prestamos!$A$5:$A$204,0)),"No existe"))</f>
        <v/>
      </c>
      <c r="D945" s="16" t="n"/>
    </row>
    <row r="946">
      <c r="A946" s="14" t="n"/>
      <c r="C946" s="15">
        <f>IF($B946="","",IFERROR(INDEX(Prestamos!$C$5:$C$204,MATCH($B946,Prestamos!$A$5:$A$204,0)),"No existe"))</f>
        <v/>
      </c>
      <c r="D946" s="16" t="n"/>
    </row>
    <row r="947">
      <c r="A947" s="14" t="n"/>
      <c r="C947" s="15">
        <f>IF($B947="","",IFERROR(INDEX(Prestamos!$C$5:$C$204,MATCH($B947,Prestamos!$A$5:$A$204,0)),"No existe"))</f>
        <v/>
      </c>
      <c r="D947" s="16" t="n"/>
    </row>
    <row r="948">
      <c r="A948" s="14" t="n"/>
      <c r="C948" s="15">
        <f>IF($B948="","",IFERROR(INDEX(Prestamos!$C$5:$C$204,MATCH($B948,Prestamos!$A$5:$A$204,0)),"No existe"))</f>
        <v/>
      </c>
      <c r="D948" s="16" t="n"/>
    </row>
    <row r="949">
      <c r="A949" s="14" t="n"/>
      <c r="C949" s="15">
        <f>IF($B949="","",IFERROR(INDEX(Prestamos!$C$5:$C$204,MATCH($B949,Prestamos!$A$5:$A$204,0)),"No existe"))</f>
        <v/>
      </c>
      <c r="D949" s="16" t="n"/>
    </row>
    <row r="950">
      <c r="A950" s="14" t="n"/>
      <c r="C950" s="15">
        <f>IF($B950="","",IFERROR(INDEX(Prestamos!$C$5:$C$204,MATCH($B950,Prestamos!$A$5:$A$204,0)),"No existe"))</f>
        <v/>
      </c>
      <c r="D950" s="16" t="n"/>
    </row>
    <row r="951">
      <c r="A951" s="14" t="n"/>
      <c r="C951" s="15">
        <f>IF($B951="","",IFERROR(INDEX(Prestamos!$C$5:$C$204,MATCH($B951,Prestamos!$A$5:$A$204,0)),"No existe"))</f>
        <v/>
      </c>
      <c r="D951" s="16" t="n"/>
    </row>
    <row r="952">
      <c r="A952" s="14" t="n"/>
      <c r="C952" s="15">
        <f>IF($B952="","",IFERROR(INDEX(Prestamos!$C$5:$C$204,MATCH($B952,Prestamos!$A$5:$A$204,0)),"No existe"))</f>
        <v/>
      </c>
      <c r="D952" s="16" t="n"/>
    </row>
    <row r="953">
      <c r="A953" s="14" t="n"/>
      <c r="C953" s="15">
        <f>IF($B953="","",IFERROR(INDEX(Prestamos!$C$5:$C$204,MATCH($B953,Prestamos!$A$5:$A$204,0)),"No existe"))</f>
        <v/>
      </c>
      <c r="D953" s="16" t="n"/>
    </row>
    <row r="954">
      <c r="A954" s="14" t="n"/>
      <c r="C954" s="15">
        <f>IF($B954="","",IFERROR(INDEX(Prestamos!$C$5:$C$204,MATCH($B954,Prestamos!$A$5:$A$204,0)),"No existe"))</f>
        <v/>
      </c>
      <c r="D954" s="16" t="n"/>
    </row>
    <row r="955">
      <c r="A955" s="14" t="n"/>
      <c r="C955" s="15">
        <f>IF($B955="","",IFERROR(INDEX(Prestamos!$C$5:$C$204,MATCH($B955,Prestamos!$A$5:$A$204,0)),"No existe"))</f>
        <v/>
      </c>
      <c r="D955" s="16" t="n"/>
    </row>
    <row r="956">
      <c r="A956" s="14" t="n"/>
      <c r="C956" s="15">
        <f>IF($B956="","",IFERROR(INDEX(Prestamos!$C$5:$C$204,MATCH($B956,Prestamos!$A$5:$A$204,0)),"No existe"))</f>
        <v/>
      </c>
      <c r="D956" s="16" t="n"/>
    </row>
    <row r="957">
      <c r="A957" s="14" t="n"/>
      <c r="C957" s="15">
        <f>IF($B957="","",IFERROR(INDEX(Prestamos!$C$5:$C$204,MATCH($B957,Prestamos!$A$5:$A$204,0)),"No existe"))</f>
        <v/>
      </c>
      <c r="D957" s="16" t="n"/>
    </row>
    <row r="958">
      <c r="A958" s="14" t="n"/>
      <c r="C958" s="15">
        <f>IF($B958="","",IFERROR(INDEX(Prestamos!$C$5:$C$204,MATCH($B958,Prestamos!$A$5:$A$204,0)),"No existe"))</f>
        <v/>
      </c>
      <c r="D958" s="16" t="n"/>
    </row>
    <row r="959">
      <c r="A959" s="14" t="n"/>
      <c r="C959" s="15">
        <f>IF($B959="","",IFERROR(INDEX(Prestamos!$C$5:$C$204,MATCH($B959,Prestamos!$A$5:$A$204,0)),"No existe"))</f>
        <v/>
      </c>
      <c r="D959" s="16" t="n"/>
    </row>
    <row r="960">
      <c r="A960" s="14" t="n"/>
      <c r="C960" s="15">
        <f>IF($B960="","",IFERROR(INDEX(Prestamos!$C$5:$C$204,MATCH($B960,Prestamos!$A$5:$A$204,0)),"No existe"))</f>
        <v/>
      </c>
      <c r="D960" s="16" t="n"/>
    </row>
    <row r="961">
      <c r="A961" s="14" t="n"/>
      <c r="C961" s="15">
        <f>IF($B961="","",IFERROR(INDEX(Prestamos!$C$5:$C$204,MATCH($B961,Prestamos!$A$5:$A$204,0)),"No existe"))</f>
        <v/>
      </c>
      <c r="D961" s="16" t="n"/>
    </row>
    <row r="962">
      <c r="A962" s="14" t="n"/>
      <c r="C962" s="15">
        <f>IF($B962="","",IFERROR(INDEX(Prestamos!$C$5:$C$204,MATCH($B962,Prestamos!$A$5:$A$204,0)),"No existe"))</f>
        <v/>
      </c>
      <c r="D962" s="16" t="n"/>
    </row>
    <row r="963">
      <c r="A963" s="14" t="n"/>
      <c r="C963" s="15">
        <f>IF($B963="","",IFERROR(INDEX(Prestamos!$C$5:$C$204,MATCH($B963,Prestamos!$A$5:$A$204,0)),"No existe"))</f>
        <v/>
      </c>
      <c r="D963" s="16" t="n"/>
    </row>
    <row r="964">
      <c r="A964" s="14" t="n"/>
      <c r="C964" s="15">
        <f>IF($B964="","",IFERROR(INDEX(Prestamos!$C$5:$C$204,MATCH($B964,Prestamos!$A$5:$A$204,0)),"No existe"))</f>
        <v/>
      </c>
      <c r="D964" s="16" t="n"/>
    </row>
    <row r="965">
      <c r="A965" s="14" t="n"/>
      <c r="C965" s="15">
        <f>IF($B965="","",IFERROR(INDEX(Prestamos!$C$5:$C$204,MATCH($B965,Prestamos!$A$5:$A$204,0)),"No existe"))</f>
        <v/>
      </c>
      <c r="D965" s="16" t="n"/>
    </row>
    <row r="966">
      <c r="A966" s="14" t="n"/>
      <c r="C966" s="15">
        <f>IF($B966="","",IFERROR(INDEX(Prestamos!$C$5:$C$204,MATCH($B966,Prestamos!$A$5:$A$204,0)),"No existe"))</f>
        <v/>
      </c>
      <c r="D966" s="16" t="n"/>
    </row>
    <row r="967">
      <c r="A967" s="14" t="n"/>
      <c r="C967" s="15">
        <f>IF($B967="","",IFERROR(INDEX(Prestamos!$C$5:$C$204,MATCH($B967,Prestamos!$A$5:$A$204,0)),"No existe"))</f>
        <v/>
      </c>
      <c r="D967" s="16" t="n"/>
    </row>
    <row r="968">
      <c r="A968" s="14" t="n"/>
      <c r="C968" s="15">
        <f>IF($B968="","",IFERROR(INDEX(Prestamos!$C$5:$C$204,MATCH($B968,Prestamos!$A$5:$A$204,0)),"No existe"))</f>
        <v/>
      </c>
      <c r="D968" s="16" t="n"/>
    </row>
    <row r="969">
      <c r="A969" s="14" t="n"/>
      <c r="C969" s="15">
        <f>IF($B969="","",IFERROR(INDEX(Prestamos!$C$5:$C$204,MATCH($B969,Prestamos!$A$5:$A$204,0)),"No existe"))</f>
        <v/>
      </c>
      <c r="D969" s="16" t="n"/>
    </row>
    <row r="970">
      <c r="A970" s="14" t="n"/>
      <c r="C970" s="15">
        <f>IF($B970="","",IFERROR(INDEX(Prestamos!$C$5:$C$204,MATCH($B970,Prestamos!$A$5:$A$204,0)),"No existe"))</f>
        <v/>
      </c>
      <c r="D970" s="16" t="n"/>
    </row>
    <row r="971">
      <c r="A971" s="14" t="n"/>
      <c r="C971" s="15">
        <f>IF($B971="","",IFERROR(INDEX(Prestamos!$C$5:$C$204,MATCH($B971,Prestamos!$A$5:$A$204,0)),"No existe"))</f>
        <v/>
      </c>
      <c r="D971" s="16" t="n"/>
    </row>
    <row r="972">
      <c r="A972" s="14" t="n"/>
      <c r="C972" s="15">
        <f>IF($B972="","",IFERROR(INDEX(Prestamos!$C$5:$C$204,MATCH($B972,Prestamos!$A$5:$A$204,0)),"No existe"))</f>
        <v/>
      </c>
      <c r="D972" s="16" t="n"/>
    </row>
    <row r="973">
      <c r="A973" s="14" t="n"/>
      <c r="C973" s="15">
        <f>IF($B973="","",IFERROR(INDEX(Prestamos!$C$5:$C$204,MATCH($B973,Prestamos!$A$5:$A$204,0)),"No existe"))</f>
        <v/>
      </c>
      <c r="D973" s="16" t="n"/>
    </row>
    <row r="974">
      <c r="A974" s="14" t="n"/>
      <c r="C974" s="15">
        <f>IF($B974="","",IFERROR(INDEX(Prestamos!$C$5:$C$204,MATCH($B974,Prestamos!$A$5:$A$204,0)),"No existe"))</f>
        <v/>
      </c>
      <c r="D974" s="16" t="n"/>
    </row>
    <row r="975">
      <c r="A975" s="14" t="n"/>
      <c r="C975" s="15">
        <f>IF($B975="","",IFERROR(INDEX(Prestamos!$C$5:$C$204,MATCH($B975,Prestamos!$A$5:$A$204,0)),"No existe"))</f>
        <v/>
      </c>
      <c r="D975" s="16" t="n"/>
    </row>
    <row r="976">
      <c r="A976" s="14" t="n"/>
      <c r="C976" s="15">
        <f>IF($B976="","",IFERROR(INDEX(Prestamos!$C$5:$C$204,MATCH($B976,Prestamos!$A$5:$A$204,0)),"No existe"))</f>
        <v/>
      </c>
      <c r="D976" s="16" t="n"/>
    </row>
    <row r="977">
      <c r="A977" s="14" t="n"/>
      <c r="C977" s="15">
        <f>IF($B977="","",IFERROR(INDEX(Prestamos!$C$5:$C$204,MATCH($B977,Prestamos!$A$5:$A$204,0)),"No existe"))</f>
        <v/>
      </c>
      <c r="D977" s="16" t="n"/>
    </row>
    <row r="978">
      <c r="A978" s="14" t="n"/>
      <c r="C978" s="15">
        <f>IF($B978="","",IFERROR(INDEX(Prestamos!$C$5:$C$204,MATCH($B978,Prestamos!$A$5:$A$204,0)),"No existe"))</f>
        <v/>
      </c>
      <c r="D978" s="16" t="n"/>
    </row>
    <row r="979">
      <c r="A979" s="14" t="n"/>
      <c r="C979" s="15">
        <f>IF($B979="","",IFERROR(INDEX(Prestamos!$C$5:$C$204,MATCH($B979,Prestamos!$A$5:$A$204,0)),"No existe"))</f>
        <v/>
      </c>
      <c r="D979" s="16" t="n"/>
    </row>
    <row r="980">
      <c r="A980" s="14" t="n"/>
      <c r="C980" s="15">
        <f>IF($B980="","",IFERROR(INDEX(Prestamos!$C$5:$C$204,MATCH($B980,Prestamos!$A$5:$A$204,0)),"No existe"))</f>
        <v/>
      </c>
      <c r="D980" s="16" t="n"/>
    </row>
    <row r="981">
      <c r="A981" s="14" t="n"/>
      <c r="C981" s="15">
        <f>IF($B981="","",IFERROR(INDEX(Prestamos!$C$5:$C$204,MATCH($B981,Prestamos!$A$5:$A$204,0)),"No existe"))</f>
        <v/>
      </c>
      <c r="D981" s="16" t="n"/>
    </row>
    <row r="982">
      <c r="A982" s="14" t="n"/>
      <c r="C982" s="15">
        <f>IF($B982="","",IFERROR(INDEX(Prestamos!$C$5:$C$204,MATCH($B982,Prestamos!$A$5:$A$204,0)),"No existe"))</f>
        <v/>
      </c>
      <c r="D982" s="16" t="n"/>
    </row>
    <row r="983">
      <c r="A983" s="14" t="n"/>
      <c r="C983" s="15">
        <f>IF($B983="","",IFERROR(INDEX(Prestamos!$C$5:$C$204,MATCH($B983,Prestamos!$A$5:$A$204,0)),"No existe"))</f>
        <v/>
      </c>
      <c r="D983" s="16" t="n"/>
    </row>
    <row r="984">
      <c r="A984" s="14" t="n"/>
      <c r="C984" s="15">
        <f>IF($B984="","",IFERROR(INDEX(Prestamos!$C$5:$C$204,MATCH($B984,Prestamos!$A$5:$A$204,0)),"No existe"))</f>
        <v/>
      </c>
      <c r="D984" s="16" t="n"/>
    </row>
    <row r="985">
      <c r="A985" s="14" t="n"/>
      <c r="C985" s="15">
        <f>IF($B985="","",IFERROR(INDEX(Prestamos!$C$5:$C$204,MATCH($B985,Prestamos!$A$5:$A$204,0)),"No existe"))</f>
        <v/>
      </c>
      <c r="D985" s="16" t="n"/>
    </row>
    <row r="986">
      <c r="A986" s="14" t="n"/>
      <c r="C986" s="15">
        <f>IF($B986="","",IFERROR(INDEX(Prestamos!$C$5:$C$204,MATCH($B986,Prestamos!$A$5:$A$204,0)),"No existe"))</f>
        <v/>
      </c>
      <c r="D986" s="16" t="n"/>
    </row>
    <row r="987">
      <c r="A987" s="14" t="n"/>
      <c r="C987" s="15">
        <f>IF($B987="","",IFERROR(INDEX(Prestamos!$C$5:$C$204,MATCH($B987,Prestamos!$A$5:$A$204,0)),"No existe"))</f>
        <v/>
      </c>
      <c r="D987" s="16" t="n"/>
    </row>
    <row r="988">
      <c r="A988" s="14" t="n"/>
      <c r="C988" s="15">
        <f>IF($B988="","",IFERROR(INDEX(Prestamos!$C$5:$C$204,MATCH($B988,Prestamos!$A$5:$A$204,0)),"No existe"))</f>
        <v/>
      </c>
      <c r="D988" s="16" t="n"/>
    </row>
    <row r="989">
      <c r="A989" s="14" t="n"/>
      <c r="C989" s="15">
        <f>IF($B989="","",IFERROR(INDEX(Prestamos!$C$5:$C$204,MATCH($B989,Prestamos!$A$5:$A$204,0)),"No existe"))</f>
        <v/>
      </c>
      <c r="D989" s="16" t="n"/>
    </row>
    <row r="990">
      <c r="A990" s="14" t="n"/>
      <c r="C990" s="15">
        <f>IF($B990="","",IFERROR(INDEX(Prestamos!$C$5:$C$204,MATCH($B990,Prestamos!$A$5:$A$204,0)),"No existe"))</f>
        <v/>
      </c>
      <c r="D990" s="16" t="n"/>
    </row>
    <row r="991">
      <c r="A991" s="14" t="n"/>
      <c r="C991" s="15">
        <f>IF($B991="","",IFERROR(INDEX(Prestamos!$C$5:$C$204,MATCH($B991,Prestamos!$A$5:$A$204,0)),"No existe"))</f>
        <v/>
      </c>
      <c r="D991" s="16" t="n"/>
    </row>
    <row r="992">
      <c r="A992" s="14" t="n"/>
      <c r="C992" s="15">
        <f>IF($B992="","",IFERROR(INDEX(Prestamos!$C$5:$C$204,MATCH($B992,Prestamos!$A$5:$A$204,0)),"No existe"))</f>
        <v/>
      </c>
      <c r="D992" s="16" t="n"/>
    </row>
    <row r="993">
      <c r="A993" s="14" t="n"/>
      <c r="C993" s="15">
        <f>IF($B993="","",IFERROR(INDEX(Prestamos!$C$5:$C$204,MATCH($B993,Prestamos!$A$5:$A$204,0)),"No existe"))</f>
        <v/>
      </c>
      <c r="D993" s="16" t="n"/>
    </row>
    <row r="994">
      <c r="A994" s="14" t="n"/>
      <c r="C994" s="15">
        <f>IF($B994="","",IFERROR(INDEX(Prestamos!$C$5:$C$204,MATCH($B994,Prestamos!$A$5:$A$204,0)),"No existe"))</f>
        <v/>
      </c>
      <c r="D994" s="16" t="n"/>
    </row>
    <row r="995">
      <c r="A995" s="14" t="n"/>
      <c r="C995" s="15">
        <f>IF($B995="","",IFERROR(INDEX(Prestamos!$C$5:$C$204,MATCH($B995,Prestamos!$A$5:$A$204,0)),"No existe"))</f>
        <v/>
      </c>
      <c r="D995" s="16" t="n"/>
    </row>
    <row r="996">
      <c r="A996" s="14" t="n"/>
      <c r="C996" s="15">
        <f>IF($B996="","",IFERROR(INDEX(Prestamos!$C$5:$C$204,MATCH($B996,Prestamos!$A$5:$A$204,0)),"No existe"))</f>
        <v/>
      </c>
      <c r="D996" s="16" t="n"/>
    </row>
    <row r="997">
      <c r="A997" s="14" t="n"/>
      <c r="C997" s="15">
        <f>IF($B997="","",IFERROR(INDEX(Prestamos!$C$5:$C$204,MATCH($B997,Prestamos!$A$5:$A$204,0)),"No existe"))</f>
        <v/>
      </c>
      <c r="D997" s="16" t="n"/>
    </row>
    <row r="998">
      <c r="A998" s="14" t="n"/>
      <c r="C998" s="15">
        <f>IF($B998="","",IFERROR(INDEX(Prestamos!$C$5:$C$204,MATCH($B998,Prestamos!$A$5:$A$204,0)),"No existe"))</f>
        <v/>
      </c>
      <c r="D998" s="16" t="n"/>
    </row>
    <row r="999">
      <c r="A999" s="14" t="n"/>
      <c r="C999" s="15">
        <f>IF($B999="","",IFERROR(INDEX(Prestamos!$C$5:$C$204,MATCH($B999,Prestamos!$A$5:$A$204,0)),"No existe"))</f>
        <v/>
      </c>
      <c r="D999" s="16" t="n"/>
    </row>
    <row r="1000">
      <c r="A1000" s="14" t="n"/>
      <c r="C1000" s="15">
        <f>IF($B1000="","",IFERROR(INDEX(Prestamos!$C$5:$C$204,MATCH($B1000,Prestamos!$A$5:$A$204,0)),"No existe"))</f>
        <v/>
      </c>
      <c r="D1000" s="16" t="n"/>
    </row>
    <row r="1001">
      <c r="A1001" s="14" t="n"/>
      <c r="C1001" s="15">
        <f>IF($B1001="","",IFERROR(INDEX(Prestamos!$C$5:$C$204,MATCH($B1001,Prestamos!$A$5:$A$204,0)),"No existe"))</f>
        <v/>
      </c>
      <c r="D1001" s="16" t="n"/>
    </row>
    <row r="1002">
      <c r="A1002" s="14" t="n"/>
      <c r="C1002" s="15">
        <f>IF($B1002="","",IFERROR(INDEX(Prestamos!$C$5:$C$204,MATCH($B1002,Prestamos!$A$5:$A$204,0)),"No existe"))</f>
        <v/>
      </c>
      <c r="D1002" s="16" t="n"/>
    </row>
    <row r="1003">
      <c r="A1003" s="14" t="n"/>
      <c r="C1003" s="15">
        <f>IF($B1003="","",IFERROR(INDEX(Prestamos!$C$5:$C$204,MATCH($B1003,Prestamos!$A$5:$A$204,0)),"No existe"))</f>
        <v/>
      </c>
      <c r="D1003" s="16" t="n"/>
    </row>
    <row r="1004">
      <c r="A1004" s="14" t="n"/>
      <c r="C1004" s="15">
        <f>IF($B1004="","",IFERROR(INDEX(Prestamos!$C$5:$C$204,MATCH($B1004,Prestamos!$A$5:$A$204,0)),"No existe"))</f>
        <v/>
      </c>
      <c r="D1004" s="16" t="n"/>
    </row>
  </sheetData>
  <dataValidations count="1">
    <dataValidation sqref="E5:E1004" showDropDown="0" showInputMessage="0" showErrorMessage="0" allowBlank="1" type="list">
      <formula1>"Efectivo,Transferencia,Tarjeta"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</cols>
  <sheetData>
    <row r="1" ht="28" customHeight="1">
      <c r="A1" s="1" t="inlineStr">
        <is>
          <t>Resumen de cartera</t>
        </is>
      </c>
    </row>
    <row r="2">
      <c r="A2" s="2" t="inlineStr">
        <is>
          <t>Se actualiza solo con lo que registras en Prestamos y Pagos.</t>
        </is>
      </c>
    </row>
    <row r="4" ht="24" customHeight="1">
      <c r="A4" s="17" t="inlineStr">
        <is>
          <t>Total prestado</t>
        </is>
      </c>
      <c r="B4" s="18">
        <f>SUM(Prestamos!$D$5:$D$204)</f>
        <v/>
      </c>
    </row>
    <row r="5" ht="24" customHeight="1">
      <c r="A5" s="17" t="inlineStr">
        <is>
          <t>Intereses pactados</t>
        </is>
      </c>
      <c r="B5" s="18">
        <f>SUM(Prestamos!$H$5:$H$204)</f>
        <v/>
      </c>
    </row>
    <row r="6" ht="24" customHeight="1">
      <c r="A6" s="17" t="inlineStr">
        <is>
          <t>Total a recaudar</t>
        </is>
      </c>
      <c r="B6" s="18">
        <f>SUM(Prestamos!$I$5:$I$204)</f>
        <v/>
      </c>
    </row>
    <row r="7" ht="24" customHeight="1">
      <c r="A7" s="17" t="inlineStr">
        <is>
          <t>Total recaudado</t>
        </is>
      </c>
      <c r="B7" s="18">
        <f>SUM(Prestamos!$K$5:$K$204)</f>
        <v/>
      </c>
    </row>
    <row r="8" ht="24" customHeight="1">
      <c r="A8" s="17" t="inlineStr">
        <is>
          <t>Saldo por cobrar</t>
        </is>
      </c>
      <c r="B8" s="19">
        <f>SUM(Prestamos!$L$5:$L$204)</f>
        <v/>
      </c>
    </row>
    <row r="9" ht="24" customHeight="1">
      <c r="A9" s="17" t="inlineStr">
        <is>
          <t>Préstamos registrados</t>
        </is>
      </c>
      <c r="B9" s="20">
        <f>COUNT(Prestamos!$D$5:$D$204)</f>
        <v/>
      </c>
    </row>
    <row r="10" ht="24" customHeight="1">
      <c r="A10" s="17" t="inlineStr">
        <is>
          <t>Préstamos al día</t>
        </is>
      </c>
      <c r="B10" s="20">
        <f>COUNTIF(Prestamos!$O$5:$O$204,"Al día")</f>
        <v/>
      </c>
    </row>
    <row r="11" ht="24" customHeight="1">
      <c r="A11" s="17" t="inlineStr">
        <is>
          <t>Préstamos atrasados</t>
        </is>
      </c>
      <c r="B11" s="21">
        <f>COUNTIF(Prestamos!$O$5:$O$204,"Atrasado")</f>
        <v/>
      </c>
    </row>
    <row r="12" ht="24" customHeight="1">
      <c r="A12" s="17" t="inlineStr">
        <is>
          <t>Préstamos pagados</t>
        </is>
      </c>
      <c r="B12" s="20">
        <f>COUNTIF(Prestamos!$O$5:$O$204,"Pagado")</f>
        <v/>
      </c>
    </row>
    <row r="15">
      <c r="A15" s="22" t="inlineStr">
        <is>
          <t>¿Más de 15 préstamos, cobradores o cuota fija? Prueba Prestami gratis: https://prestami.co/sign-up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Prestami</dc:creator>
  <dc:title>Plantilla de control de préstamos</dc:title>
  <dcterms:created xsi:type="dcterms:W3CDTF">2026-10-09T23:20:27Z</dcterms:created>
  <dcterms:modified xsi:type="dcterms:W3CDTF">2026-10-09T23:20:27Z</dcterms:modified>
</cp:coreProperties>
</file>